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30" tabRatio="643" activeTab="0"/>
  </bookViews>
  <sheets>
    <sheet name="รายหน่วยงานแยกหน่วยงานภายใต้ศูน" sheetId="1" r:id="rId1"/>
  </sheets>
  <externalReferences>
    <externalReference r:id="rId4"/>
    <externalReference r:id="rId5"/>
  </externalReferences>
  <definedNames>
    <definedName name="_xlnm.Print_Area" localSheetId="0">'รายหน่วยงานแยกหน่วยงานภายใต้ศูน'!$A$1:$M$1495</definedName>
    <definedName name="_xlnm.Print_Titles" localSheetId="0">'รายหน่วยงานแยกหน่วยงานภายใต้ศูน'!$1:$7</definedName>
  </definedNames>
  <calcPr fullCalcOnLoad="1"/>
</workbook>
</file>

<file path=xl/sharedStrings.xml><?xml version="1.0" encoding="utf-8"?>
<sst xmlns="http://schemas.openxmlformats.org/spreadsheetml/2006/main" count="1614" uniqueCount="136">
  <si>
    <t>งบรายจ่าย</t>
  </si>
  <si>
    <t>งบสุทธิ</t>
  </si>
  <si>
    <t>ใบสั่งซื้อ/สัญญา</t>
  </si>
  <si>
    <t>รวมใช้จ่ายทั้งสิ้น</t>
  </si>
  <si>
    <t>(1)</t>
  </si>
  <si>
    <t>(2)</t>
  </si>
  <si>
    <t>(3)</t>
  </si>
  <si>
    <t>(4)</t>
  </si>
  <si>
    <t>คงเหลือ</t>
  </si>
  <si>
    <t>ร้อยละ</t>
  </si>
  <si>
    <t>เบิกจ่ายสะสม</t>
  </si>
  <si>
    <t>ใช้จ่ายทั้งสิ้น</t>
  </si>
  <si>
    <t>การสำรองเงิน</t>
  </si>
  <si>
    <t>รวม</t>
  </si>
  <si>
    <t>รวมทั้งสิ้น</t>
  </si>
  <si>
    <t>งบคงเหลือ</t>
  </si>
  <si>
    <t>(5) = (2)+(3)+(4)</t>
  </si>
  <si>
    <t>(6) = (1)-(5)</t>
  </si>
  <si>
    <t>งบบุคลากร</t>
  </si>
  <si>
    <t>งบดำเนินงาน</t>
  </si>
  <si>
    <t>งบลงทุน</t>
  </si>
  <si>
    <t>งบอุดหนุน</t>
  </si>
  <si>
    <t>งบรายจ่ายอื่น</t>
  </si>
  <si>
    <t>ส่วนกลางกรมฯ</t>
  </si>
  <si>
    <t>กลุ่มตรวจสอบภายใน</t>
  </si>
  <si>
    <t>กลุ่มพัฒนาระบบบริหาร</t>
  </si>
  <si>
    <t>สถาบันบำราศนราดูร</t>
  </si>
  <si>
    <t>สถาบันราชประชาสมาสัย</t>
  </si>
  <si>
    <t>สคร.ที่ 11 นครศรีธรรมราช</t>
  </si>
  <si>
    <t>สคร.ที่ 12 สงขลา</t>
  </si>
  <si>
    <t>รวมทุกหน่วยงาน</t>
  </si>
  <si>
    <t>สำนักสื่อสารความเสี่ยงและพัฒนาพฤติกรรมสุขภาพ</t>
  </si>
  <si>
    <t>สำนักงานคณะกรรมการควบคุมเครื่องดื่มแอลกอฮอล์</t>
  </si>
  <si>
    <t>สคร.ที่ 2 พิษณุโลก</t>
  </si>
  <si>
    <t>สคร.ที่ 3 นครสวรรค์</t>
  </si>
  <si>
    <t>สคร.ที่ 5 ราชบุรี</t>
  </si>
  <si>
    <t>สคร.ที่ 6 ชลบุรี</t>
  </si>
  <si>
    <t>สคร.ที่ 7 ขอนแก่น</t>
  </si>
  <si>
    <t>สคร.ที่ 9 นครราชสีมา</t>
  </si>
  <si>
    <t>สคร.ที่ 10 อุบลราชธานี</t>
  </si>
  <si>
    <t>สคร.ที่ 8 อุดรธานี</t>
  </si>
  <si>
    <t>สถาบันเวชศาสตร์ป้องกันศึกษา</t>
  </si>
  <si>
    <t>แผนงาน : พื้นฐาน (ผลผลิตที่ 1-4)</t>
  </si>
  <si>
    <t>รายหน่วยงาน</t>
  </si>
  <si>
    <t>แยกหน่วยงานภายใต้ศูนย์ต้นทุน</t>
  </si>
  <si>
    <t>หน่วยงาน</t>
  </si>
  <si>
    <t>ศูนย์ต้นทุน 2100400000</t>
  </si>
  <si>
    <t>ศูนย์ต้นทุน 2100400001</t>
  </si>
  <si>
    <t>สำนักงานเลขานุการกรม</t>
  </si>
  <si>
    <t>ศูนย์ต้นทุน 2100400002</t>
  </si>
  <si>
    <t>สำนักงานคณะกรรมการผู้ทรงคุณวุฒิ</t>
  </si>
  <si>
    <t>ศูนย์ต้นทุน 2100400003</t>
  </si>
  <si>
    <t>กลุ่มคุ้มครองจริยธรรม</t>
  </si>
  <si>
    <t>ศูนย์ต้นทุน 2100400004</t>
  </si>
  <si>
    <t>ศูนย์ต้นทุน 2100400006</t>
  </si>
  <si>
    <t>สำนักงานความร่วมมือระหว่างประเทศ</t>
  </si>
  <si>
    <t>ศูนย์ต้นทุน 2100400009</t>
  </si>
  <si>
    <t>ศูนย์ต้นทุน 2100400007</t>
  </si>
  <si>
    <t>ศูนย์ต้นทุน 2100400008</t>
  </si>
  <si>
    <t>ศูนย์ต้นทุน 2100400010</t>
  </si>
  <si>
    <t>ศูนย์ต้นทุน 2100400011</t>
  </si>
  <si>
    <t>ศูนย์ต้นทุน 2100400012</t>
  </si>
  <si>
    <t>ศูนย์ต้นทุน 2100400055</t>
  </si>
  <si>
    <t>ศูนย์ต้นทุน 2100400056</t>
  </si>
  <si>
    <t>ศูนย์ต้นทุน 2100400058</t>
  </si>
  <si>
    <t>ศูนย์ต้นทุน 2100400061</t>
  </si>
  <si>
    <t>ศูนย์ต้นทุน 2100400062</t>
  </si>
  <si>
    <t>ศูนย์ต้นทุน 2100400065</t>
  </si>
  <si>
    <t>ศูนย์ต้นทุน 2100400013</t>
  </si>
  <si>
    <t>ศูนย์ต้นทุน 2100400066</t>
  </si>
  <si>
    <t>ศูนย์ต้นทุน 2100400014</t>
  </si>
  <si>
    <t>ศูนย์ต้นทุน 2100400015</t>
  </si>
  <si>
    <t>(รวมยอดของ ศตม. ในสังกัด)</t>
  </si>
  <si>
    <t>ศูนย์ต้นทุน 2100400042</t>
  </si>
  <si>
    <t>ศูนย์ต้นทุน 2100400039</t>
  </si>
  <si>
    <t>และ 2100400038,41</t>
  </si>
  <si>
    <t>ศูนย์ต้นทุน 2100400036</t>
  </si>
  <si>
    <t>ศูนย์ต้นทุน 2100400016</t>
  </si>
  <si>
    <t>ศูนย์ต้นทุน 2100400022</t>
  </si>
  <si>
    <t>ศูนย์ต้นทุน 2100400017</t>
  </si>
  <si>
    <t>ศูนย์ต้นทุน 2100400030</t>
  </si>
  <si>
    <t>ศูนย์ต้นทุน 2100400026</t>
  </si>
  <si>
    <t>ศูนย์ต้นทุน 2100400034</t>
  </si>
  <si>
    <t>และ 2100400059</t>
  </si>
  <si>
    <t>ศูนย์ต้นทุน 2100400046</t>
  </si>
  <si>
    <t>ศูนย์ต้นทุน 2100400051</t>
  </si>
  <si>
    <t>ศูนย์ต้นทุน 2100400068</t>
  </si>
  <si>
    <t>ศูนย์ต้นทุน 2100400069</t>
  </si>
  <si>
    <t>ศูนย์ต้นทุน 2100400073</t>
  </si>
  <si>
    <t>กองควบคุมโรคและภัยสุขภาพในภาวะฉุกเฉิน</t>
  </si>
  <si>
    <t>ศูนย์ต้นทุน 2100400072</t>
  </si>
  <si>
    <t>ศูนย์ต้นทุน 2100400071</t>
  </si>
  <si>
    <t>ศูนย์ต้นทุน 2100400070</t>
  </si>
  <si>
    <t>กองนวัตกรรมและวิจัย</t>
  </si>
  <si>
    <t>กองบริหารทรัพยากรบุคคล</t>
  </si>
  <si>
    <t>กองกฎหมาย</t>
  </si>
  <si>
    <t>กองบริหารการคลัง</t>
  </si>
  <si>
    <t>กองยุทธศาสตร์และแผนงาน</t>
  </si>
  <si>
    <t>กองระบาดวิทยา</t>
  </si>
  <si>
    <t>กองโรคจาการประกอบอาชีพและสิ่งแวดล้อม</t>
  </si>
  <si>
    <t>กองโรคติดต่อทั่วไป</t>
  </si>
  <si>
    <t>กองโรคติดต่อนำโดยแมลง</t>
  </si>
  <si>
    <t>กองโรคไม่ติดต่อ</t>
  </si>
  <si>
    <t>กองโรคเอดส์และโรคติดต่อทางเพศสัมพันธ์</t>
  </si>
  <si>
    <t>กองวัณโรค</t>
  </si>
  <si>
    <t>กองงานคณะกรรมการควบคุมผลิตภัณฑ์ยาสูบ</t>
  </si>
  <si>
    <t>ศูนย์ต้นทุน 2100400060</t>
  </si>
  <si>
    <t xml:space="preserve">            แผนงานยุทธศาสตร์สร้างเสริมให้คนมีสุขภาวะที่ดี (ผลผลิตที่ 5-9)</t>
  </si>
  <si>
    <t xml:space="preserve">            แผนงานพื้นฐานด้านการพัฒนาและเสริมสร้างศักยภาพทรัพยากรมนุษย์ (ผลผลิตที่ 1-4)</t>
  </si>
  <si>
    <t>แผนงาน : ยุทธศาสตร์ (ผลผลิตที่ 5-9)</t>
  </si>
  <si>
    <t xml:space="preserve">            แผนงานบูรณาการเขตพัฒนาพิเศษภาคตะวันออก (ผลผลิตที่ 10)</t>
  </si>
  <si>
    <t>ศูนย์ฯ จ.ระยอง</t>
  </si>
  <si>
    <t>กองป้องกันการบาดเจ็บ</t>
  </si>
  <si>
    <t>ศูนย์ต้นทุน 2100400075</t>
  </si>
  <si>
    <t>สำนักงานคณะกรรมการโครงการพระราชดำริฯ</t>
  </si>
  <si>
    <t>ศูนย์ต้นทุน 2100400076</t>
  </si>
  <si>
    <t>กองด่านควบคุมโรคติดต่อระหว่างประเทศ</t>
  </si>
  <si>
    <t>ศูนย์ต้นทุน 2100400077</t>
  </si>
  <si>
    <t>สถาบันป้องกันควบคุมโรค  เขตเมือง</t>
  </si>
  <si>
    <t>สคร.ที่ 1 เชียงใหม่</t>
  </si>
  <si>
    <t>และ 2100400040,43,45</t>
  </si>
  <si>
    <t xml:space="preserve">สคร.ที่ 4 สระบุรี </t>
  </si>
  <si>
    <t>และ 2100400023,25</t>
  </si>
  <si>
    <t>และ 2100400021,18,20,19</t>
  </si>
  <si>
    <t>ศูนย์ต้นทุน 2100400031</t>
  </si>
  <si>
    <t>และ 2100400033,32</t>
  </si>
  <si>
    <t>และ 2100400029,28,27</t>
  </si>
  <si>
    <t>และ 2100400050,47,48,49,</t>
  </si>
  <si>
    <t>แผนงาน : บุคลากรภาครัฐ (ผลผลิตที่ 13)</t>
  </si>
  <si>
    <t xml:space="preserve">            แผนงานบุคลากรภาครัฐ (ด้านการพัฒนาและเสริมสร้างศักยภาพทรัพยากรมนุษย์) (ผลผลิตที่ 13)</t>
  </si>
  <si>
    <t xml:space="preserve">            แผนงานบูรณาการรัฐบาลดิจิทัล (ผลผลิตที่ 11-12)</t>
  </si>
  <si>
    <t>กองดิจิตัลเพื่อการควบคุมโรค</t>
  </si>
  <si>
    <t>รวม 4 แผนงาน</t>
  </si>
  <si>
    <t>แผนงาน : บูรณาการ (ผลผลิตที่ 10-12)</t>
  </si>
  <si>
    <t>รายงานสถานะการใช้จ่ายงบประมาณ กรมควบคุมโรค  ปีงบประมาณรายจ่าย 2566</t>
  </si>
  <si>
    <t>ข้อมูล ณ วันที่ 31 มกราคม 2566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</si>
</sst>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41E]d\ mmmm\ yyyy"/>
    <numFmt numFmtId="181" formatCode="0.0%"/>
    <numFmt numFmtId="182" formatCode="#,##0.00_ ;[Red]\-#,##0.00\ "/>
    <numFmt numFmtId="183" formatCode="_-* #,##0_-;\-* #,##0_-;_-* &quot;-&quot;??_-;_-@_-"/>
    <numFmt numFmtId="184" formatCode="0_ ;\-0\ "/>
    <numFmt numFmtId="185" formatCode="_-* #,##0.000_-;\-* #,##0.000_-;_-* &quot;-&quot;??_-;_-@_-"/>
    <numFmt numFmtId="186" formatCode="_-* #,##0.0000_-;\-* #,##0.0000_-;_-* &quot;-&quot;??_-;_-@_-"/>
    <numFmt numFmtId="187" formatCode="_-* #,##0.0_-;\-* #,##0.0_-;_-* &quot;-&quot;??_-;_-@_-"/>
    <numFmt numFmtId="188" formatCode="_-* #,##0.00_-;\-* #,##0.00_-;_-* &quot;-&quot;_-;_-@_-"/>
    <numFmt numFmtId="189" formatCode="#,##0.00_ ;\-#,##0.00\ "/>
    <numFmt numFmtId="190" formatCode="0.00_ ;[Red]\-0.00\ "/>
    <numFmt numFmtId="191" formatCode="_-* #,##0.00000_-;\-* #,##0.00000_-;_-* &quot;-&quot;??_-;_-@_-"/>
    <numFmt numFmtId="192" formatCode="_-* #,##0.000000_-;\-* #,##0.000000_-;_-* &quot;-&quot;??_-;_-@_-"/>
    <numFmt numFmtId="193" formatCode="#,##0;[Red]#,##0"/>
    <numFmt numFmtId="194" formatCode="0.0000"/>
    <numFmt numFmtId="195" formatCode="0.000"/>
    <numFmt numFmtId="196" formatCode="#,##0.0000,,"/>
    <numFmt numFmtId="197" formatCode="0.000000"/>
    <numFmt numFmtId="198" formatCode="0.00000"/>
    <numFmt numFmtId="199" formatCode="[$-107041E]d\ mmm\ yy;@"/>
    <numFmt numFmtId="200" formatCode="_-* #,##0.0000000_-;\-* #,##0.0000000_-;_-* &quot;-&quot;??_-;_-@_-"/>
    <numFmt numFmtId="201" formatCode="_-* #,##0.00000000_-;\-* #,##0.00000000_-;_-* &quot;-&quot;??_-;_-@_-"/>
    <numFmt numFmtId="202" formatCode="_-* #,##0.000000000_-;\-* #,##0.000000000_-;_-* &quot;-&quot;??_-;_-@_-"/>
    <numFmt numFmtId="203" formatCode="_-* #,##0.0000_-;\-* #,##0.0000_-;_-* &quot;-&quot;????_-;_-@_-"/>
    <numFmt numFmtId="204" formatCode="#,##0.0000_ ;[Red]\-#,##0.0000\ "/>
    <numFmt numFmtId="205" formatCode="0.0000000000"/>
    <numFmt numFmtId="206" formatCode="#,##0.00_ ;[Red]\(#,##0.00\)"/>
    <numFmt numFmtId="207" formatCode="#,##0.00;[Red]#,##0.00"/>
    <numFmt numFmtId="208" formatCode="_(* #,##0_);_(* \(#,##0\);_(* &quot;-&quot;??_);_(@_)"/>
    <numFmt numFmtId="209" formatCode="0.0"/>
  </numFmts>
  <fonts count="77">
    <font>
      <sz val="10"/>
      <name val="Arial"/>
      <family val="0"/>
    </font>
    <font>
      <sz val="16"/>
      <color indexed="12"/>
      <name val="TH SarabunPSK"/>
      <family val="2"/>
    </font>
    <font>
      <sz val="13"/>
      <color indexed="10"/>
      <name val="TH SarabunPSK"/>
      <family val="2"/>
    </font>
    <font>
      <sz val="13"/>
      <color indexed="12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2"/>
      <color indexed="12"/>
      <name val="TH SarabunPSK"/>
      <family val="2"/>
    </font>
    <font>
      <sz val="14"/>
      <color indexed="16"/>
      <name val="TH SarabunPSK"/>
      <family val="2"/>
    </font>
    <font>
      <b/>
      <sz val="13"/>
      <name val="TH SarabunPSK"/>
      <family val="2"/>
    </font>
    <font>
      <sz val="16"/>
      <name val="TH SarabunPSK"/>
      <family val="2"/>
    </font>
    <font>
      <b/>
      <sz val="13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4"/>
      <name val="TH SarabunPSK"/>
      <family val="2"/>
    </font>
    <font>
      <sz val="14"/>
      <color indexed="36"/>
      <name val="TH SarabunPSK"/>
      <family val="2"/>
    </font>
    <font>
      <sz val="13"/>
      <color indexed="17"/>
      <name val="TH SarabunPSK"/>
      <family val="2"/>
    </font>
    <font>
      <b/>
      <sz val="13"/>
      <color indexed="36"/>
      <name val="TH SarabunPSK"/>
      <family val="2"/>
    </font>
    <font>
      <b/>
      <sz val="13"/>
      <color indexed="17"/>
      <name val="TH SarabunPSK"/>
      <family val="2"/>
    </font>
    <font>
      <b/>
      <sz val="14"/>
      <color indexed="56"/>
      <name val="TH SarabunPSK"/>
      <family val="2"/>
    </font>
    <font>
      <sz val="8"/>
      <name val="Arial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H SarabunPSK"/>
      <family val="2"/>
    </font>
    <font>
      <b/>
      <sz val="16"/>
      <color indexed="40"/>
      <name val="TH SarabunPSK"/>
      <family val="2"/>
    </font>
    <font>
      <sz val="14"/>
      <color indexed="10"/>
      <name val="TH SarabunPSK"/>
      <family val="2"/>
    </font>
    <font>
      <sz val="13"/>
      <color indexed="36"/>
      <name val="TH SarabunPSK"/>
      <family val="2"/>
    </font>
    <font>
      <b/>
      <u val="single"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b/>
      <sz val="13"/>
      <color rgb="FF006600"/>
      <name val="TH SarabunPSK"/>
      <family val="2"/>
    </font>
    <font>
      <sz val="13"/>
      <color rgb="FF006600"/>
      <name val="TH SarabunPSK"/>
      <family val="2"/>
    </font>
    <font>
      <b/>
      <sz val="10"/>
      <color rgb="FF006600"/>
      <name val="TH SarabunPSK"/>
      <family val="2"/>
    </font>
    <font>
      <b/>
      <sz val="16"/>
      <color rgb="FF00B0F0"/>
      <name val="TH SarabunPSK"/>
      <family val="2"/>
    </font>
    <font>
      <sz val="14"/>
      <color rgb="FFFF0000"/>
      <name val="TH SarabunPSK"/>
      <family val="2"/>
    </font>
    <font>
      <sz val="13"/>
      <color rgb="FF7030A0"/>
      <name val="TH SarabunPSK"/>
      <family val="2"/>
    </font>
    <font>
      <b/>
      <sz val="12"/>
      <color rgb="FF0000FF"/>
      <name val="TH SarabunPSK"/>
      <family val="2"/>
    </font>
    <font>
      <b/>
      <u val="single"/>
      <sz val="16"/>
      <color rgb="FFFF0000"/>
      <name val="TH SarabunPSK"/>
      <family val="2"/>
    </font>
    <font>
      <b/>
      <sz val="13"/>
      <color rgb="FF7030A0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rgb="FFDCFADA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5" fontId="47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47" fillId="0" borderId="0">
      <alignment/>
      <protection/>
    </xf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71" fontId="5" fillId="0" borderId="10" xfId="42" applyFont="1" applyBorder="1" applyAlignment="1">
      <alignment/>
    </xf>
    <xf numFmtId="171" fontId="9" fillId="0" borderId="0" xfId="42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71" fontId="4" fillId="0" borderId="0" xfId="42" applyFont="1" applyAlignment="1">
      <alignment vertical="top"/>
    </xf>
    <xf numFmtId="0" fontId="6" fillId="0" borderId="10" xfId="0" applyFont="1" applyBorder="1" applyAlignment="1" quotePrefix="1">
      <alignment horizont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" fillId="0" borderId="0" xfId="0" applyFont="1" applyAlignment="1">
      <alignment vertical="top"/>
    </xf>
    <xf numFmtId="171" fontId="3" fillId="0" borderId="0" xfId="42" applyFont="1" applyAlignment="1">
      <alignment vertical="top"/>
    </xf>
    <xf numFmtId="0" fontId="3" fillId="0" borderId="0" xfId="0" applyFont="1" applyAlignment="1">
      <alignment vertical="top"/>
    </xf>
    <xf numFmtId="182" fontId="16" fillId="0" borderId="0" xfId="42" applyNumberFormat="1" applyFont="1" applyAlignment="1">
      <alignment vertical="top"/>
    </xf>
    <xf numFmtId="0" fontId="19" fillId="33" borderId="11" xfId="0" applyFont="1" applyFill="1" applyBorder="1" applyAlignment="1">
      <alignment vertical="top"/>
    </xf>
    <xf numFmtId="0" fontId="19" fillId="33" borderId="12" xfId="0" applyFont="1" applyFill="1" applyBorder="1" applyAlignment="1">
      <alignment vertical="top"/>
    </xf>
    <xf numFmtId="0" fontId="13" fillId="0" borderId="0" xfId="0" applyFont="1" applyAlignment="1">
      <alignment vertical="top"/>
    </xf>
    <xf numFmtId="171" fontId="10" fillId="0" borderId="0" xfId="42" applyFont="1" applyAlignment="1">
      <alignment vertical="top"/>
    </xf>
    <xf numFmtId="0" fontId="14" fillId="0" borderId="0" xfId="0" applyFont="1" applyAlignment="1">
      <alignment horizontal="center"/>
    </xf>
    <xf numFmtId="171" fontId="2" fillId="0" borderId="0" xfId="42" applyFont="1" applyAlignment="1">
      <alignment vertical="top"/>
    </xf>
    <xf numFmtId="182" fontId="66" fillId="0" borderId="0" xfId="42" applyNumberFormat="1" applyFont="1" applyAlignment="1">
      <alignment vertical="top"/>
    </xf>
    <xf numFmtId="182" fontId="66" fillId="0" borderId="0" xfId="42" applyNumberFormat="1" applyFont="1" applyAlignment="1">
      <alignment vertical="top"/>
    </xf>
    <xf numFmtId="171" fontId="67" fillId="0" borderId="0" xfId="42" applyFont="1" applyAlignment="1">
      <alignment vertical="top"/>
    </xf>
    <xf numFmtId="0" fontId="66" fillId="0" borderId="0" xfId="0" applyFont="1" applyAlignment="1">
      <alignment vertical="top"/>
    </xf>
    <xf numFmtId="182" fontId="3" fillId="0" borderId="0" xfId="42" applyNumberFormat="1" applyFont="1" applyAlignment="1">
      <alignment vertical="top"/>
    </xf>
    <xf numFmtId="0" fontId="10" fillId="0" borderId="0" xfId="42" applyNumberFormat="1" applyFont="1" applyAlignment="1">
      <alignment vertical="top"/>
    </xf>
    <xf numFmtId="171" fontId="17" fillId="0" borderId="0" xfId="42" applyFont="1" applyAlignment="1">
      <alignment horizontal="left" vertical="top"/>
    </xf>
    <xf numFmtId="182" fontId="12" fillId="0" borderId="0" xfId="42" applyNumberFormat="1" applyFont="1" applyAlignment="1">
      <alignment vertical="top"/>
    </xf>
    <xf numFmtId="0" fontId="22" fillId="0" borderId="0" xfId="0" applyFont="1" applyAlignment="1">
      <alignment vertical="top"/>
    </xf>
    <xf numFmtId="182" fontId="4" fillId="0" borderId="0" xfId="42" applyNumberFormat="1" applyFont="1" applyAlignment="1">
      <alignment horizontal="right" vertical="top"/>
    </xf>
    <xf numFmtId="171" fontId="68" fillId="0" borderId="0" xfId="42" applyFont="1" applyAlignment="1">
      <alignment vertical="top"/>
    </xf>
    <xf numFmtId="171" fontId="69" fillId="0" borderId="0" xfId="42" applyFont="1" applyAlignment="1">
      <alignment vertical="top"/>
    </xf>
    <xf numFmtId="182" fontId="68" fillId="0" borderId="0" xfId="42" applyNumberFormat="1" applyFont="1" applyAlignment="1">
      <alignment vertical="top"/>
    </xf>
    <xf numFmtId="182" fontId="69" fillId="0" borderId="0" xfId="42" applyNumberFormat="1" applyFont="1" applyAlignment="1">
      <alignment vertical="top"/>
    </xf>
    <xf numFmtId="182" fontId="4" fillId="0" borderId="0" xfId="42" applyNumberFormat="1" applyFont="1" applyAlignment="1">
      <alignment vertical="top"/>
    </xf>
    <xf numFmtId="0" fontId="70" fillId="0" borderId="0" xfId="0" applyFont="1" applyAlignment="1">
      <alignment vertical="top"/>
    </xf>
    <xf numFmtId="171" fontId="10" fillId="0" borderId="0" xfId="42" applyFont="1" applyAlignment="1">
      <alignment vertical="top" wrapText="1"/>
    </xf>
    <xf numFmtId="171" fontId="68" fillId="0" borderId="0" xfId="42" applyFont="1" applyAlignment="1">
      <alignment vertical="top" wrapText="1"/>
    </xf>
    <xf numFmtId="171" fontId="16" fillId="0" borderId="0" xfId="42" applyFont="1" applyAlignment="1">
      <alignment vertical="top"/>
    </xf>
    <xf numFmtId="182" fontId="18" fillId="0" borderId="0" xfId="42" applyNumberFormat="1" applyFont="1" applyAlignment="1">
      <alignment vertical="top"/>
    </xf>
    <xf numFmtId="0" fontId="19" fillId="34" borderId="11" xfId="0" applyFont="1" applyFill="1" applyBorder="1" applyAlignment="1">
      <alignment vertical="top"/>
    </xf>
    <xf numFmtId="0" fontId="71" fillId="0" borderId="0" xfId="0" applyFont="1" applyAlignment="1">
      <alignment vertical="top"/>
    </xf>
    <xf numFmtId="0" fontId="10" fillId="0" borderId="13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171" fontId="5" fillId="0" borderId="10" xfId="42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3" fillId="0" borderId="0" xfId="0" applyFont="1" applyAlignment="1">
      <alignment vertical="top"/>
    </xf>
    <xf numFmtId="171" fontId="73" fillId="0" borderId="0" xfId="45" applyFont="1" applyAlignment="1">
      <alignment vertical="top"/>
    </xf>
    <xf numFmtId="171" fontId="66" fillId="0" borderId="0" xfId="0" applyNumberFormat="1" applyFont="1" applyAlignment="1">
      <alignment vertical="top"/>
    </xf>
    <xf numFmtId="0" fontId="74" fillId="0" borderId="13" xfId="0" applyFont="1" applyBorder="1" applyAlignment="1">
      <alignment horizontal="center" vertical="top" wrapText="1"/>
    </xf>
    <xf numFmtId="171" fontId="2" fillId="0" borderId="13" xfId="0" applyNumberFormat="1" applyFont="1" applyBorder="1" applyAlignment="1">
      <alignment horizontal="center"/>
    </xf>
    <xf numFmtId="0" fontId="75" fillId="0" borderId="0" xfId="0" applyFont="1" applyAlignment="1">
      <alignment horizontal="center" vertical="top"/>
    </xf>
    <xf numFmtId="171" fontId="15" fillId="33" borderId="11" xfId="67" applyFont="1" applyFill="1" applyBorder="1" applyAlignment="1">
      <alignment/>
    </xf>
    <xf numFmtId="182" fontId="15" fillId="34" borderId="11" xfId="67" applyNumberFormat="1" applyFont="1" applyFill="1" applyBorder="1" applyAlignment="1">
      <alignment/>
    </xf>
    <xf numFmtId="171" fontId="5" fillId="0" borderId="14" xfId="67" applyFont="1" applyBorder="1" applyAlignment="1">
      <alignment vertical="top"/>
    </xf>
    <xf numFmtId="171" fontId="6" fillId="0" borderId="15" xfId="67" applyFont="1" applyBorder="1" applyAlignment="1">
      <alignment vertical="top"/>
    </xf>
    <xf numFmtId="171" fontId="5" fillId="0" borderId="15" xfId="67" applyFont="1" applyBorder="1" applyAlignment="1">
      <alignment vertical="top"/>
    </xf>
    <xf numFmtId="171" fontId="5" fillId="0" borderId="16" xfId="67" applyFont="1" applyBorder="1" applyAlignment="1">
      <alignment vertical="top"/>
    </xf>
    <xf numFmtId="171" fontId="6" fillId="35" borderId="17" xfId="67" applyFont="1" applyFill="1" applyBorder="1" applyAlignment="1">
      <alignment horizontal="center" vertical="top"/>
    </xf>
    <xf numFmtId="171" fontId="6" fillId="35" borderId="11" xfId="67" applyFont="1" applyFill="1" applyBorder="1" applyAlignment="1">
      <alignment horizontal="center" vertical="top"/>
    </xf>
    <xf numFmtId="171" fontId="5" fillId="0" borderId="18" xfId="67" applyFont="1" applyBorder="1" applyAlignment="1">
      <alignment vertical="top"/>
    </xf>
    <xf numFmtId="171" fontId="5" fillId="0" borderId="19" xfId="67" applyFont="1" applyBorder="1" applyAlignment="1">
      <alignment vertical="top"/>
    </xf>
    <xf numFmtId="171" fontId="6" fillId="36" borderId="20" xfId="67" applyFont="1" applyFill="1" applyBorder="1" applyAlignment="1">
      <alignment horizontal="center" vertical="top"/>
    </xf>
    <xf numFmtId="0" fontId="10" fillId="0" borderId="17" xfId="0" applyFont="1" applyBorder="1" applyAlignment="1">
      <alignment horizontal="center" vertical="top" wrapText="1"/>
    </xf>
    <xf numFmtId="43" fontId="5" fillId="33" borderId="11" xfId="67" applyNumberFormat="1" applyFont="1" applyFill="1" applyBorder="1" applyAlignment="1">
      <alignment vertical="top"/>
    </xf>
    <xf numFmtId="43" fontId="15" fillId="33" borderId="11" xfId="67" applyNumberFormat="1" applyFont="1" applyFill="1" applyBorder="1" applyAlignment="1">
      <alignment vertical="top"/>
    </xf>
    <xf numFmtId="43" fontId="15" fillId="33" borderId="11" xfId="67" applyNumberFormat="1" applyFont="1" applyFill="1" applyBorder="1" applyAlignment="1">
      <alignment/>
    </xf>
    <xf numFmtId="43" fontId="15" fillId="33" borderId="11" xfId="67" applyNumberFormat="1" applyFont="1" applyFill="1" applyBorder="1" applyAlignment="1">
      <alignment horizontal="center"/>
    </xf>
    <xf numFmtId="43" fontId="5" fillId="34" borderId="11" xfId="67" applyNumberFormat="1" applyFont="1" applyFill="1" applyBorder="1" applyAlignment="1">
      <alignment vertical="top"/>
    </xf>
    <xf numFmtId="43" fontId="15" fillId="34" borderId="11" xfId="67" applyNumberFormat="1" applyFont="1" applyFill="1" applyBorder="1" applyAlignment="1">
      <alignment vertical="top"/>
    </xf>
    <xf numFmtId="43" fontId="15" fillId="34" borderId="11" xfId="67" applyNumberFormat="1" applyFont="1" applyFill="1" applyBorder="1" applyAlignment="1">
      <alignment/>
    </xf>
    <xf numFmtId="43" fontId="15" fillId="34" borderId="11" xfId="67" applyNumberFormat="1" applyFont="1" applyFill="1" applyBorder="1" applyAlignment="1">
      <alignment horizontal="center"/>
    </xf>
    <xf numFmtId="43" fontId="5" fillId="0" borderId="14" xfId="67" applyNumberFormat="1" applyFont="1" applyBorder="1" applyAlignment="1">
      <alignment vertical="top"/>
    </xf>
    <xf numFmtId="43" fontId="5" fillId="0" borderId="16" xfId="67" applyNumberFormat="1" applyFont="1" applyBorder="1" applyAlignment="1">
      <alignment/>
    </xf>
    <xf numFmtId="43" fontId="5" fillId="0" borderId="15" xfId="67" applyNumberFormat="1" applyFont="1" applyBorder="1" applyAlignment="1">
      <alignment horizontal="center"/>
    </xf>
    <xf numFmtId="43" fontId="5" fillId="0" borderId="14" xfId="67" applyNumberFormat="1" applyFont="1" applyBorder="1" applyAlignment="1">
      <alignment/>
    </xf>
    <xf numFmtId="43" fontId="5" fillId="35" borderId="11" xfId="67" applyNumberFormat="1" applyFont="1" applyFill="1" applyBorder="1" applyAlignment="1">
      <alignment vertical="top"/>
    </xf>
    <xf numFmtId="43" fontId="5" fillId="35" borderId="11" xfId="67" applyNumberFormat="1" applyFont="1" applyFill="1" applyBorder="1" applyAlignment="1">
      <alignment horizontal="center"/>
    </xf>
    <xf numFmtId="43" fontId="5" fillId="35" borderId="11" xfId="67" applyNumberFormat="1" applyFont="1" applyFill="1" applyBorder="1" applyAlignment="1">
      <alignment/>
    </xf>
    <xf numFmtId="43" fontId="5" fillId="0" borderId="13" xfId="67" applyNumberFormat="1" applyFont="1" applyBorder="1" applyAlignment="1">
      <alignment/>
    </xf>
    <xf numFmtId="43" fontId="5" fillId="0" borderId="14" xfId="67" applyNumberFormat="1" applyFont="1" applyBorder="1" applyAlignment="1">
      <alignment horizontal="center"/>
    </xf>
    <xf numFmtId="43" fontId="15" fillId="0" borderId="14" xfId="67" applyNumberFormat="1" applyFont="1" applyBorder="1" applyAlignment="1">
      <alignment/>
    </xf>
    <xf numFmtId="43" fontId="15" fillId="33" borderId="18" xfId="67" applyNumberFormat="1" applyFont="1" applyFill="1" applyBorder="1" applyAlignment="1">
      <alignment vertical="top"/>
    </xf>
    <xf numFmtId="43" fontId="15" fillId="33" borderId="18" xfId="67" applyNumberFormat="1" applyFont="1" applyFill="1" applyBorder="1" applyAlignment="1">
      <alignment/>
    </xf>
    <xf numFmtId="43" fontId="15" fillId="33" borderId="18" xfId="67" applyNumberFormat="1" applyFont="1" applyFill="1" applyBorder="1" applyAlignment="1">
      <alignment horizontal="center"/>
    </xf>
    <xf numFmtId="43" fontId="15" fillId="34" borderId="18" xfId="67" applyNumberFormat="1" applyFont="1" applyFill="1" applyBorder="1" applyAlignment="1">
      <alignment vertical="top"/>
    </xf>
    <xf numFmtId="43" fontId="15" fillId="34" borderId="18" xfId="67" applyNumberFormat="1" applyFont="1" applyFill="1" applyBorder="1" applyAlignment="1">
      <alignment/>
    </xf>
    <xf numFmtId="43" fontId="15" fillId="34" borderId="18" xfId="67" applyNumberFormat="1" applyFont="1" applyFill="1" applyBorder="1" applyAlignment="1">
      <alignment horizontal="center"/>
    </xf>
    <xf numFmtId="43" fontId="5" fillId="0" borderId="18" xfId="67" applyNumberFormat="1" applyFont="1" applyBorder="1" applyAlignment="1">
      <alignment vertical="top"/>
    </xf>
    <xf numFmtId="43" fontId="5" fillId="0" borderId="18" xfId="67" applyNumberFormat="1" applyFont="1" applyBorder="1" applyAlignment="1">
      <alignment/>
    </xf>
    <xf numFmtId="43" fontId="5" fillId="0" borderId="18" xfId="67" applyNumberFormat="1" applyFont="1" applyBorder="1" applyAlignment="1">
      <alignment horizontal="center"/>
    </xf>
    <xf numFmtId="43" fontId="5" fillId="0" borderId="15" xfId="67" applyNumberFormat="1" applyFont="1" applyBorder="1" applyAlignment="1">
      <alignment vertical="top"/>
    </xf>
    <xf numFmtId="43" fontId="5" fillId="0" borderId="15" xfId="67" applyNumberFormat="1" applyFont="1" applyBorder="1" applyAlignment="1">
      <alignment/>
    </xf>
    <xf numFmtId="43" fontId="6" fillId="35" borderId="11" xfId="67" applyNumberFormat="1" applyFont="1" applyFill="1" applyBorder="1" applyAlignment="1">
      <alignment horizontal="center"/>
    </xf>
    <xf numFmtId="43" fontId="6" fillId="35" borderId="11" xfId="67" applyNumberFormat="1" applyFont="1" applyFill="1" applyBorder="1" applyAlignment="1">
      <alignment/>
    </xf>
    <xf numFmtId="43" fontId="15" fillId="33" borderId="12" xfId="67" applyNumberFormat="1" applyFont="1" applyFill="1" applyBorder="1" applyAlignment="1">
      <alignment vertical="top"/>
    </xf>
    <xf numFmtId="43" fontId="15" fillId="33" borderId="12" xfId="67" applyNumberFormat="1" applyFont="1" applyFill="1" applyBorder="1" applyAlignment="1">
      <alignment/>
    </xf>
    <xf numFmtId="43" fontId="15" fillId="33" borderId="12" xfId="67" applyNumberFormat="1" applyFont="1" applyFill="1" applyBorder="1" applyAlignment="1">
      <alignment horizontal="center"/>
    </xf>
    <xf numFmtId="43" fontId="6" fillId="0" borderId="15" xfId="67" applyNumberFormat="1" applyFont="1" applyBorder="1" applyAlignment="1">
      <alignment vertical="top"/>
    </xf>
    <xf numFmtId="43" fontId="5" fillId="0" borderId="19" xfId="67" applyNumberFormat="1" applyFont="1" applyBorder="1" applyAlignment="1">
      <alignment vertical="top"/>
    </xf>
    <xf numFmtId="43" fontId="6" fillId="36" borderId="20" xfId="67" applyNumberFormat="1" applyFont="1" applyFill="1" applyBorder="1" applyAlignment="1">
      <alignment horizontal="center" vertical="top"/>
    </xf>
    <xf numFmtId="43" fontId="6" fillId="37" borderId="20" xfId="67" applyNumberFormat="1" applyFont="1" applyFill="1" applyBorder="1" applyAlignment="1">
      <alignment horizontal="center" vertical="top"/>
    </xf>
    <xf numFmtId="43" fontId="6" fillId="35" borderId="17" xfId="67" applyNumberFormat="1" applyFont="1" applyFill="1" applyBorder="1" applyAlignment="1">
      <alignment horizontal="center" vertical="top"/>
    </xf>
    <xf numFmtId="171" fontId="6" fillId="0" borderId="10" xfId="67" applyFont="1" applyFill="1" applyBorder="1" applyAlignment="1">
      <alignment horizontal="center" vertical="top"/>
    </xf>
    <xf numFmtId="0" fontId="76" fillId="0" borderId="17" xfId="0" applyFont="1" applyBorder="1" applyAlignment="1">
      <alignment horizontal="center" vertical="top" wrapText="1"/>
    </xf>
    <xf numFmtId="171" fontId="5" fillId="0" borderId="0" xfId="42" applyFont="1" applyAlignment="1">
      <alignment/>
    </xf>
    <xf numFmtId="43" fontId="5" fillId="0" borderId="0" xfId="0" applyNumberFormat="1" applyFont="1" applyAlignment="1">
      <alignment/>
    </xf>
    <xf numFmtId="171" fontId="6" fillId="0" borderId="17" xfId="42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right" vertical="top"/>
    </xf>
    <xf numFmtId="0" fontId="21" fillId="0" borderId="13" xfId="0" applyFont="1" applyBorder="1" applyAlignment="1">
      <alignment vertical="top"/>
    </xf>
    <xf numFmtId="171" fontId="8" fillId="0" borderId="17" xfId="42" applyFont="1" applyBorder="1" applyAlignment="1">
      <alignment horizontal="center" vertical="center" wrapText="1"/>
    </xf>
    <xf numFmtId="171" fontId="8" fillId="0" borderId="10" xfId="42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171" fontId="6" fillId="0" borderId="17" xfId="42" applyFont="1" applyBorder="1" applyAlignment="1">
      <alignment horizontal="center" vertical="top" wrapText="1"/>
    </xf>
    <xf numFmtId="0" fontId="21" fillId="0" borderId="13" xfId="0" applyFont="1" applyBorder="1" applyAlignment="1">
      <alignment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เครื่องหมายจุลภาค 2" xfId="67"/>
    <cellStyle name="ปกติ 10" xfId="68"/>
    <cellStyle name="ปกติ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0;&#3636;&#3658;&#3585;\&#3611;&#3637;%2066\4.&#3617;.&#3588;.%2066\27%20&#3617;.&#3588;.%2066\&#3619;&#3634;&#3618;&#3591;&#3634;&#3609;&#3611;&#3619;&#3632;&#3592;&#3635;&#3648;&#3604;&#3639;&#3629;&#3609;\3.&#3588;&#3635;&#3609;&#3623;&#3603;\2.&#3588;&#3635;&#3609;&#3623;&#3603;%20nfma47%20&#3649;&#3618;&#3585;&#3627;&#3609;&#3656;&#3623;&#3618;&#3591;&#3634;&#36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0;&#3636;&#3658;&#3585;\&#3611;&#3637;%2066\4.&#3617;.&#3588;.%2066\31%20&#3617;.&#3588;.%2066\&#3619;&#3634;&#3618;&#3591;&#3634;&#3609;&#3611;&#3619;&#3632;&#3592;&#3635;&#3648;&#3604;&#3639;&#3629;&#3609;\3.&#3588;&#3635;&#3609;&#3623;&#3603;\2.&#3588;&#3635;&#3609;&#3623;&#3603;%20nfma47%20&#3649;&#3618;&#3585;&#3627;&#3609;&#3656;&#3623;&#3618;&#3591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ับสูตร"/>
      <sheetName val="ภาพรวมกรม_00"/>
      <sheetName val="ตรวจสอบ_01"/>
      <sheetName val="สลก_02"/>
      <sheetName val="กองบริหารทรัพยากรบุคคล_03"/>
      <sheetName val="กองบริหารการคลัง_04"/>
      <sheetName val="กองฯแผน_06"/>
      <sheetName val="ก.ระบาดฯ_07"/>
      <sheetName val="ก.ประกอบฯ_08"/>
      <sheetName val="กองต._09"/>
      <sheetName val="ก.แมลง _10"/>
      <sheetName val="ก.โรคไม่ติดต่อ _11"/>
      <sheetName val="ก.โรคเอดส์ฯ_12"/>
      <sheetName val="กพร._55"/>
      <sheetName val="ส.สื่อสารความเสี่ยง_56"/>
      <sheetName val="กองนวัตกรรมและวิจัย_58"/>
      <sheetName val="ศูนย์ฯ ระยอง 60"/>
      <sheetName val="ก.วัณโรค_61"/>
      <sheetName val="ส.ควบคุมเครื่องดื่มฯ_62"/>
      <sheetName val="ก.ควบคุมผลิตภัณฑ์ยาสูบ_65"/>
      <sheetName val="สถาบันเวชศาสตร์_66"/>
      <sheetName val="กองดิจิตัล_68"/>
      <sheetName val="OIC_69"/>
      <sheetName val="ผู้ทรง_70"/>
      <sheetName val="ก.กฎหมาย_71"/>
      <sheetName val="จริย_72"/>
      <sheetName val="ครฉ_73"/>
      <sheetName val="บาดเจ็บ 75"/>
      <sheetName val="พระดำริ 76"/>
      <sheetName val="กองด่าน 77"/>
      <sheetName val="บำราศ_13"/>
      <sheetName val="ราชประชา_14"/>
      <sheetName val="สปคม._15"/>
      <sheetName val="สคร.1_42"/>
      <sheetName val="สคร.2_39"/>
      <sheetName val="สคร.3_36"/>
      <sheetName val="สคร.4_16"/>
      <sheetName val="สคร.5_22"/>
      <sheetName val="สคร.6_17"/>
      <sheetName val="สคร.7_30"/>
      <sheetName val="สคร.8_31"/>
      <sheetName val="สคร.9_26"/>
      <sheetName val="สคร.10_34"/>
      <sheetName val="สคร.11_46"/>
      <sheetName val="สคร.12_51"/>
      <sheetName val="รวม ศูนย์ต้นทุน (แยกส่วนกลาง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รับสูตร"/>
      <sheetName val="ภาพรวมกรม_00"/>
      <sheetName val="ตรวจสอบ_01"/>
      <sheetName val="สลก_02"/>
      <sheetName val="กองบริหารทรัพยากรบุคคล_03"/>
      <sheetName val="กองบริหารการคลัง_04"/>
      <sheetName val="กองฯแผน_06"/>
      <sheetName val="ก.ระบาดฯ_07"/>
      <sheetName val="ก.ประกอบฯ_08"/>
      <sheetName val="กองต._09"/>
      <sheetName val="ก.แมลง _10"/>
      <sheetName val="ก.โรคไม่ติดต่อ _11"/>
      <sheetName val="ก.โรคเอดส์ฯ_12"/>
      <sheetName val="กพร._55"/>
      <sheetName val="ส.สื่อสารความเสี่ยง_56"/>
      <sheetName val="กองนวัตกรรมและวิจัย_58"/>
      <sheetName val="ศูนย์ฯ ระยอง 60"/>
      <sheetName val="ก.วัณโรค_61"/>
      <sheetName val="ส.ควบคุมเครื่องดื่มฯ_62"/>
      <sheetName val="ก.ควบคุมผลิตภัณฑ์ยาสูบ_65"/>
      <sheetName val="สถาบันเวชศาสตร์_66"/>
      <sheetName val="กองดิจิตัล_68"/>
      <sheetName val="OIC_69"/>
      <sheetName val="ผู้ทรง_70"/>
      <sheetName val="ก.กฎหมาย_71"/>
      <sheetName val="จริย_72"/>
      <sheetName val="ครฉ_73"/>
      <sheetName val="บาดเจ็บ 75"/>
      <sheetName val="พระดำริ 76"/>
      <sheetName val="กองด่าน 77"/>
      <sheetName val="บำราศ_13"/>
      <sheetName val="ราชประชา_14"/>
      <sheetName val="สปคม._15"/>
      <sheetName val="สคร.1_42"/>
      <sheetName val="สคร.2_39"/>
      <sheetName val="สคร.3_36"/>
      <sheetName val="สคร.4_16"/>
      <sheetName val="สคร.5_22"/>
      <sheetName val="สคร.6_17"/>
      <sheetName val="สคร.7_30"/>
      <sheetName val="สคร.8_31"/>
      <sheetName val="สคร.9_26"/>
      <sheetName val="สคร.10_34"/>
      <sheetName val="สคร.11_46"/>
      <sheetName val="สคร.12_51"/>
      <sheetName val="รวม ศูนย์ต้นทุน (แยกส่วนกลาง)"/>
    </sheetNames>
    <sheetDataSet>
      <sheetData sheetId="1">
        <row r="281">
          <cell r="E281">
            <v>34228453.4</v>
          </cell>
          <cell r="F281">
            <v>0</v>
          </cell>
          <cell r="G281">
            <v>0</v>
          </cell>
          <cell r="H281">
            <v>6811405.13</v>
          </cell>
        </row>
        <row r="282">
          <cell r="E282">
            <v>877478.62</v>
          </cell>
          <cell r="F282">
            <v>0</v>
          </cell>
          <cell r="G282">
            <v>0</v>
          </cell>
          <cell r="H282">
            <v>0</v>
          </cell>
        </row>
        <row r="283">
          <cell r="E283">
            <v>562458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3036720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43502879.7</v>
          </cell>
          <cell r="F336">
            <v>0</v>
          </cell>
          <cell r="G336">
            <v>0</v>
          </cell>
          <cell r="H336">
            <v>1200000</v>
          </cell>
        </row>
        <row r="337">
          <cell r="E337">
            <v>8583704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825976800</v>
          </cell>
          <cell r="F402">
            <v>0</v>
          </cell>
          <cell r="G402">
            <v>0</v>
          </cell>
          <cell r="H402">
            <v>554073390.78</v>
          </cell>
        </row>
        <row r="403">
          <cell r="E403">
            <v>2494500</v>
          </cell>
          <cell r="F403">
            <v>0</v>
          </cell>
          <cell r="G403">
            <v>0</v>
          </cell>
          <cell r="H403">
            <v>2051006.4</v>
          </cell>
        </row>
      </sheetData>
      <sheetData sheetId="2">
        <row r="281">
          <cell r="E281">
            <v>458100</v>
          </cell>
          <cell r="F281">
            <v>0</v>
          </cell>
          <cell r="G281">
            <v>0</v>
          </cell>
          <cell r="H281">
            <v>385339.1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535500</v>
          </cell>
          <cell r="F402">
            <v>0</v>
          </cell>
          <cell r="G402">
            <v>0</v>
          </cell>
          <cell r="H402">
            <v>285540</v>
          </cell>
        </row>
        <row r="403">
          <cell r="E403">
            <v>19900</v>
          </cell>
          <cell r="F403">
            <v>0</v>
          </cell>
          <cell r="G403">
            <v>0</v>
          </cell>
          <cell r="H403">
            <v>7700</v>
          </cell>
        </row>
      </sheetData>
      <sheetData sheetId="3">
        <row r="281">
          <cell r="E281">
            <v>20000120</v>
          </cell>
          <cell r="F281">
            <v>0</v>
          </cell>
          <cell r="G281">
            <v>8133992.2</v>
          </cell>
          <cell r="H281">
            <v>10487231.389999999</v>
          </cell>
        </row>
        <row r="282">
          <cell r="E282">
            <v>26574035.9</v>
          </cell>
          <cell r="F282">
            <v>0</v>
          </cell>
          <cell r="G282">
            <v>0</v>
          </cell>
          <cell r="H282">
            <v>441235.9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5108800</v>
          </cell>
          <cell r="F402">
            <v>0</v>
          </cell>
          <cell r="G402">
            <v>0</v>
          </cell>
          <cell r="H402">
            <v>3340400</v>
          </cell>
        </row>
        <row r="403">
          <cell r="E403">
            <v>429900</v>
          </cell>
          <cell r="F403">
            <v>0</v>
          </cell>
          <cell r="G403">
            <v>0</v>
          </cell>
          <cell r="H403">
            <v>205475</v>
          </cell>
        </row>
      </sheetData>
      <sheetData sheetId="4">
        <row r="281">
          <cell r="E281">
            <v>2980000</v>
          </cell>
          <cell r="F281">
            <v>0</v>
          </cell>
          <cell r="G281">
            <v>39420</v>
          </cell>
          <cell r="H281">
            <v>1307282.78</v>
          </cell>
        </row>
        <row r="282">
          <cell r="E282">
            <v>484175</v>
          </cell>
          <cell r="F282">
            <v>0</v>
          </cell>
          <cell r="G282">
            <v>471870</v>
          </cell>
          <cell r="H282">
            <v>12305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3000000</v>
          </cell>
          <cell r="F338">
            <v>0</v>
          </cell>
          <cell r="G338">
            <v>0</v>
          </cell>
          <cell r="H338">
            <v>3000000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2954000</v>
          </cell>
          <cell r="F402">
            <v>0</v>
          </cell>
          <cell r="G402">
            <v>0</v>
          </cell>
          <cell r="H402">
            <v>1965357.42</v>
          </cell>
        </row>
        <row r="403">
          <cell r="E403">
            <v>276800</v>
          </cell>
          <cell r="F403">
            <v>0</v>
          </cell>
          <cell r="G403">
            <v>0</v>
          </cell>
          <cell r="H403">
            <v>155660</v>
          </cell>
        </row>
      </sheetData>
      <sheetData sheetId="5">
        <row r="281">
          <cell r="E281">
            <v>1469800</v>
          </cell>
          <cell r="F281">
            <v>0</v>
          </cell>
          <cell r="G281">
            <v>38280</v>
          </cell>
          <cell r="H281">
            <v>1262008.5999999999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500000</v>
          </cell>
          <cell r="F336">
            <v>0</v>
          </cell>
          <cell r="G336">
            <v>0</v>
          </cell>
          <cell r="H336">
            <v>11130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2350100</v>
          </cell>
          <cell r="F402">
            <v>0</v>
          </cell>
          <cell r="G402">
            <v>0</v>
          </cell>
          <cell r="H402">
            <v>1491549.04</v>
          </cell>
        </row>
        <row r="403">
          <cell r="E403">
            <v>195700</v>
          </cell>
          <cell r="F403">
            <v>0</v>
          </cell>
          <cell r="G403">
            <v>0</v>
          </cell>
          <cell r="H403">
            <v>98828</v>
          </cell>
        </row>
      </sheetData>
      <sheetData sheetId="6">
        <row r="281">
          <cell r="E281">
            <v>6504100</v>
          </cell>
          <cell r="F281">
            <v>0</v>
          </cell>
          <cell r="G281">
            <v>75517.04</v>
          </cell>
          <cell r="H281">
            <v>1128345.97</v>
          </cell>
        </row>
        <row r="282">
          <cell r="E282">
            <v>2064850.8</v>
          </cell>
          <cell r="F282">
            <v>0</v>
          </cell>
          <cell r="G282">
            <v>0</v>
          </cell>
          <cell r="H282">
            <v>464850.80000000005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160000</v>
          </cell>
          <cell r="F336">
            <v>0</v>
          </cell>
          <cell r="G336">
            <v>0</v>
          </cell>
          <cell r="H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4585200</v>
          </cell>
          <cell r="F402">
            <v>0</v>
          </cell>
          <cell r="G402">
            <v>0</v>
          </cell>
          <cell r="H402">
            <v>3064929.74</v>
          </cell>
        </row>
        <row r="403">
          <cell r="E403">
            <v>407800</v>
          </cell>
          <cell r="F403">
            <v>0</v>
          </cell>
          <cell r="G403">
            <v>0</v>
          </cell>
          <cell r="H403">
            <v>177096</v>
          </cell>
        </row>
      </sheetData>
      <sheetData sheetId="7">
        <row r="281">
          <cell r="E281">
            <v>2278220</v>
          </cell>
          <cell r="F281">
            <v>0</v>
          </cell>
          <cell r="G281">
            <v>94539</v>
          </cell>
          <cell r="H281">
            <v>750580.4200000002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11538800</v>
          </cell>
          <cell r="F336">
            <v>0</v>
          </cell>
          <cell r="G336">
            <v>109125</v>
          </cell>
          <cell r="H336">
            <v>1900385.14</v>
          </cell>
        </row>
        <row r="337">
          <cell r="E337">
            <v>2000000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2242600</v>
          </cell>
          <cell r="F402">
            <v>0</v>
          </cell>
          <cell r="G402">
            <v>0</v>
          </cell>
          <cell r="H402">
            <v>1647178.39</v>
          </cell>
        </row>
        <row r="403">
          <cell r="E403">
            <v>3603200</v>
          </cell>
          <cell r="F403">
            <v>0</v>
          </cell>
          <cell r="G403">
            <v>0</v>
          </cell>
          <cell r="H403">
            <v>2622942.61</v>
          </cell>
        </row>
      </sheetData>
      <sheetData sheetId="8">
        <row r="281">
          <cell r="E281">
            <v>9274900</v>
          </cell>
          <cell r="F281">
            <v>0</v>
          </cell>
          <cell r="G281">
            <v>497176</v>
          </cell>
          <cell r="H281">
            <v>6515778.289999999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6090900</v>
          </cell>
          <cell r="F336">
            <v>0</v>
          </cell>
          <cell r="G336">
            <v>147000</v>
          </cell>
          <cell r="H336">
            <v>1505970.98</v>
          </cell>
        </row>
        <row r="337">
          <cell r="E337">
            <v>31591495</v>
          </cell>
          <cell r="F337">
            <v>0</v>
          </cell>
          <cell r="G337">
            <v>0</v>
          </cell>
          <cell r="H337">
            <v>3103495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361000</v>
          </cell>
          <cell r="F354">
            <v>0</v>
          </cell>
          <cell r="G354">
            <v>0</v>
          </cell>
          <cell r="H354">
            <v>299082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2557500</v>
          </cell>
          <cell r="F402">
            <v>0</v>
          </cell>
          <cell r="G402">
            <v>0</v>
          </cell>
          <cell r="H402">
            <v>1647860.65</v>
          </cell>
        </row>
        <row r="403">
          <cell r="E403">
            <v>1282600</v>
          </cell>
          <cell r="F403">
            <v>0</v>
          </cell>
          <cell r="G403">
            <v>0</v>
          </cell>
          <cell r="H403">
            <v>674817</v>
          </cell>
        </row>
      </sheetData>
      <sheetData sheetId="9">
        <row r="281">
          <cell r="E281">
            <v>14177400.5</v>
          </cell>
          <cell r="F281">
            <v>0</v>
          </cell>
          <cell r="G281">
            <v>10290896.48</v>
          </cell>
          <cell r="H281">
            <v>1905004.15</v>
          </cell>
        </row>
        <row r="282">
          <cell r="E282">
            <v>131995.2</v>
          </cell>
          <cell r="F282">
            <v>0</v>
          </cell>
          <cell r="G282">
            <v>0</v>
          </cell>
          <cell r="H282">
            <v>131995.2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15296002</v>
          </cell>
          <cell r="F336">
            <v>0</v>
          </cell>
          <cell r="G336">
            <v>3626048</v>
          </cell>
          <cell r="H336">
            <v>2310588.4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3257300</v>
          </cell>
          <cell r="F402">
            <v>0</v>
          </cell>
          <cell r="G402">
            <v>0</v>
          </cell>
          <cell r="H402">
            <v>2176908.39</v>
          </cell>
        </row>
        <row r="403">
          <cell r="E403">
            <v>2149200</v>
          </cell>
          <cell r="F403">
            <v>0</v>
          </cell>
          <cell r="G403">
            <v>0</v>
          </cell>
          <cell r="H403">
            <v>1100811</v>
          </cell>
        </row>
      </sheetData>
      <sheetData sheetId="10">
        <row r="281">
          <cell r="E281">
            <v>754000</v>
          </cell>
          <cell r="F281">
            <v>0</v>
          </cell>
          <cell r="G281">
            <v>0</v>
          </cell>
          <cell r="H281">
            <v>527050.23</v>
          </cell>
        </row>
        <row r="282">
          <cell r="E282">
            <v>179760</v>
          </cell>
          <cell r="F282">
            <v>0</v>
          </cell>
          <cell r="G282">
            <v>0</v>
          </cell>
          <cell r="H282">
            <v>179760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10927700</v>
          </cell>
          <cell r="F336">
            <v>0</v>
          </cell>
          <cell r="G336">
            <v>44050</v>
          </cell>
          <cell r="H336">
            <v>3379245.36</v>
          </cell>
        </row>
        <row r="337">
          <cell r="E337">
            <v>6738100</v>
          </cell>
          <cell r="F337">
            <v>0</v>
          </cell>
          <cell r="G337">
            <v>633500</v>
          </cell>
          <cell r="H337">
            <v>1873000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93800</v>
          </cell>
          <cell r="F354">
            <v>0</v>
          </cell>
          <cell r="G354">
            <v>0</v>
          </cell>
          <cell r="H354">
            <v>4260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1364000</v>
          </cell>
          <cell r="F402">
            <v>0</v>
          </cell>
          <cell r="G402">
            <v>0</v>
          </cell>
          <cell r="H402">
            <v>897860</v>
          </cell>
        </row>
        <row r="403">
          <cell r="E403">
            <v>828600</v>
          </cell>
          <cell r="F403">
            <v>0</v>
          </cell>
          <cell r="G403">
            <v>0</v>
          </cell>
          <cell r="H403">
            <v>379750</v>
          </cell>
        </row>
      </sheetData>
      <sheetData sheetId="11">
        <row r="281">
          <cell r="E281">
            <v>1571470</v>
          </cell>
          <cell r="F281">
            <v>0</v>
          </cell>
          <cell r="G281">
            <v>144415.18</v>
          </cell>
          <cell r="H281">
            <v>539304.5</v>
          </cell>
        </row>
        <row r="282">
          <cell r="E282">
            <v>323824.8</v>
          </cell>
          <cell r="F282">
            <v>0</v>
          </cell>
          <cell r="G282">
            <v>0</v>
          </cell>
          <cell r="H282">
            <v>323824.8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3984800</v>
          </cell>
          <cell r="F336">
            <v>0</v>
          </cell>
          <cell r="G336">
            <v>1868000</v>
          </cell>
          <cell r="H336">
            <v>1285751.55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3242100</v>
          </cell>
          <cell r="F402">
            <v>0</v>
          </cell>
          <cell r="G402">
            <v>0</v>
          </cell>
          <cell r="H402">
            <v>2155197.07</v>
          </cell>
        </row>
        <row r="403">
          <cell r="E403">
            <v>922400</v>
          </cell>
          <cell r="F403">
            <v>0</v>
          </cell>
          <cell r="G403">
            <v>0</v>
          </cell>
          <cell r="H403">
            <v>451020</v>
          </cell>
        </row>
      </sheetData>
      <sheetData sheetId="12">
        <row r="281">
          <cell r="E281">
            <v>5352430</v>
          </cell>
          <cell r="F281">
            <v>0</v>
          </cell>
          <cell r="G281">
            <v>124000</v>
          </cell>
          <cell r="H281">
            <v>3497335.79</v>
          </cell>
        </row>
        <row r="282">
          <cell r="E282">
            <v>7865618</v>
          </cell>
          <cell r="F282">
            <v>0</v>
          </cell>
          <cell r="G282">
            <v>496694</v>
          </cell>
          <cell r="H282">
            <v>563424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21586580</v>
          </cell>
          <cell r="F336">
            <v>0</v>
          </cell>
          <cell r="G336">
            <v>1494639.05</v>
          </cell>
          <cell r="H336">
            <v>6671807.890000001</v>
          </cell>
        </row>
        <row r="337">
          <cell r="E337">
            <v>955000</v>
          </cell>
          <cell r="F337">
            <v>0</v>
          </cell>
          <cell r="G337">
            <v>0</v>
          </cell>
          <cell r="H337">
            <v>955000</v>
          </cell>
        </row>
        <row r="338">
          <cell r="E338">
            <v>1200000</v>
          </cell>
          <cell r="F338">
            <v>0</v>
          </cell>
          <cell r="G338">
            <v>0</v>
          </cell>
          <cell r="H338">
            <v>1200000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2209000</v>
          </cell>
          <cell r="F402">
            <v>0</v>
          </cell>
          <cell r="G402">
            <v>0</v>
          </cell>
          <cell r="H402">
            <v>1278861.94</v>
          </cell>
        </row>
        <row r="403">
          <cell r="E403">
            <v>2132800</v>
          </cell>
          <cell r="F403">
            <v>0</v>
          </cell>
          <cell r="G403">
            <v>0</v>
          </cell>
          <cell r="H403">
            <v>1161910</v>
          </cell>
        </row>
      </sheetData>
      <sheetData sheetId="13">
        <row r="281">
          <cell r="E281">
            <v>418700</v>
          </cell>
          <cell r="F281">
            <v>0</v>
          </cell>
          <cell r="G281">
            <v>12000</v>
          </cell>
          <cell r="H281">
            <v>184814.84</v>
          </cell>
        </row>
        <row r="282">
          <cell r="E282">
            <v>1769271.4</v>
          </cell>
          <cell r="F282">
            <v>0</v>
          </cell>
          <cell r="G282">
            <v>0</v>
          </cell>
          <cell r="H282">
            <v>90971.4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1378100</v>
          </cell>
          <cell r="F402">
            <v>0</v>
          </cell>
          <cell r="G402">
            <v>0</v>
          </cell>
          <cell r="H402">
            <v>868100.33</v>
          </cell>
        </row>
        <row r="403">
          <cell r="E403">
            <v>115800</v>
          </cell>
          <cell r="F403">
            <v>0</v>
          </cell>
          <cell r="G403">
            <v>0</v>
          </cell>
          <cell r="H403">
            <v>64780</v>
          </cell>
        </row>
      </sheetData>
      <sheetData sheetId="14">
        <row r="281">
          <cell r="E281">
            <v>4703620</v>
          </cell>
          <cell r="F281">
            <v>0</v>
          </cell>
          <cell r="G281">
            <v>832051.5</v>
          </cell>
          <cell r="H281">
            <v>773230.24</v>
          </cell>
        </row>
        <row r="282">
          <cell r="E282">
            <v>601300</v>
          </cell>
          <cell r="F282">
            <v>0</v>
          </cell>
          <cell r="G282">
            <v>0</v>
          </cell>
          <cell r="H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2944800</v>
          </cell>
          <cell r="F336">
            <v>0</v>
          </cell>
          <cell r="G336">
            <v>755138</v>
          </cell>
          <cell r="H336">
            <v>966048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4135200</v>
          </cell>
          <cell r="F402">
            <v>0</v>
          </cell>
          <cell r="G402">
            <v>0</v>
          </cell>
          <cell r="H402">
            <v>2728500</v>
          </cell>
        </row>
        <row r="403">
          <cell r="E403">
            <v>144400</v>
          </cell>
          <cell r="F403">
            <v>0</v>
          </cell>
          <cell r="G403">
            <v>0</v>
          </cell>
          <cell r="H403">
            <v>64780</v>
          </cell>
        </row>
      </sheetData>
      <sheetData sheetId="15">
        <row r="281">
          <cell r="E281">
            <v>2970550</v>
          </cell>
          <cell r="F281">
            <v>0</v>
          </cell>
          <cell r="G281">
            <v>367000</v>
          </cell>
          <cell r="H281">
            <v>1330910.01</v>
          </cell>
        </row>
        <row r="282">
          <cell r="E282">
            <v>837300</v>
          </cell>
          <cell r="F282">
            <v>0</v>
          </cell>
          <cell r="G282">
            <v>0</v>
          </cell>
          <cell r="H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2289400</v>
          </cell>
          <cell r="F402">
            <v>0</v>
          </cell>
          <cell r="G402">
            <v>0</v>
          </cell>
          <cell r="H402">
            <v>1717238.71</v>
          </cell>
        </row>
        <row r="403">
          <cell r="E403">
            <v>86600</v>
          </cell>
          <cell r="F403">
            <v>0</v>
          </cell>
          <cell r="G403">
            <v>0</v>
          </cell>
          <cell r="H403">
            <v>45602</v>
          </cell>
        </row>
      </sheetData>
      <sheetData sheetId="16">
        <row r="281">
          <cell r="E281">
            <v>1278000</v>
          </cell>
          <cell r="F281">
            <v>0</v>
          </cell>
          <cell r="G281">
            <v>0</v>
          </cell>
          <cell r="H281">
            <v>1260647.11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1451900</v>
          </cell>
          <cell r="F354">
            <v>0</v>
          </cell>
          <cell r="G354">
            <v>31500</v>
          </cell>
          <cell r="H354">
            <v>865213.13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E403">
            <v>0</v>
          </cell>
          <cell r="F403">
            <v>0</v>
          </cell>
          <cell r="G403">
            <v>0</v>
          </cell>
          <cell r="H403">
            <v>0</v>
          </cell>
        </row>
      </sheetData>
      <sheetData sheetId="17">
        <row r="281">
          <cell r="E281">
            <v>750000</v>
          </cell>
          <cell r="F281">
            <v>0</v>
          </cell>
          <cell r="G281">
            <v>0</v>
          </cell>
          <cell r="H281">
            <v>689777.82</v>
          </cell>
        </row>
        <row r="282">
          <cell r="E282">
            <v>108284</v>
          </cell>
          <cell r="F282">
            <v>0</v>
          </cell>
          <cell r="G282">
            <v>0</v>
          </cell>
          <cell r="H282">
            <v>108284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6800700</v>
          </cell>
          <cell r="F336">
            <v>0</v>
          </cell>
          <cell r="G336">
            <v>1089135.6400000001</v>
          </cell>
          <cell r="H336">
            <v>3853643.87</v>
          </cell>
        </row>
        <row r="337">
          <cell r="E337">
            <v>3563100</v>
          </cell>
          <cell r="F337">
            <v>0</v>
          </cell>
          <cell r="G337">
            <v>3563100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1590800</v>
          </cell>
          <cell r="F402">
            <v>0</v>
          </cell>
          <cell r="G402">
            <v>0</v>
          </cell>
          <cell r="H402">
            <v>943471.61</v>
          </cell>
        </row>
        <row r="403">
          <cell r="E403">
            <v>792300</v>
          </cell>
          <cell r="F403">
            <v>0</v>
          </cell>
          <cell r="G403">
            <v>0</v>
          </cell>
          <cell r="H403">
            <v>240140.96</v>
          </cell>
        </row>
      </sheetData>
      <sheetData sheetId="18">
        <row r="281">
          <cell r="E281">
            <v>958195</v>
          </cell>
          <cell r="F281">
            <v>0</v>
          </cell>
          <cell r="G281">
            <v>55000</v>
          </cell>
          <cell r="H281">
            <v>416996.01</v>
          </cell>
        </row>
        <row r="282">
          <cell r="E282">
            <v>742700</v>
          </cell>
          <cell r="F282">
            <v>0</v>
          </cell>
          <cell r="G282">
            <v>0</v>
          </cell>
          <cell r="H282">
            <v>742700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1819400</v>
          </cell>
          <cell r="F336">
            <v>0</v>
          </cell>
          <cell r="G336">
            <v>0</v>
          </cell>
          <cell r="H336">
            <v>1050565.6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2747400</v>
          </cell>
          <cell r="F402">
            <v>0</v>
          </cell>
          <cell r="G402">
            <v>0</v>
          </cell>
          <cell r="H402">
            <v>1779960</v>
          </cell>
        </row>
        <row r="403">
          <cell r="E403">
            <v>579600</v>
          </cell>
          <cell r="F403">
            <v>0</v>
          </cell>
          <cell r="G403">
            <v>0</v>
          </cell>
          <cell r="H403">
            <v>220140</v>
          </cell>
        </row>
      </sheetData>
      <sheetData sheetId="19">
        <row r="281">
          <cell r="E281">
            <v>1606800</v>
          </cell>
          <cell r="F281">
            <v>0</v>
          </cell>
          <cell r="G281">
            <v>148619</v>
          </cell>
          <cell r="H281">
            <v>514024.4</v>
          </cell>
        </row>
        <row r="282">
          <cell r="E282">
            <v>308983.89999999997</v>
          </cell>
          <cell r="F282">
            <v>0</v>
          </cell>
          <cell r="G282">
            <v>0</v>
          </cell>
          <cell r="H282">
            <v>308983.89999999997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13800</v>
          </cell>
          <cell r="F336">
            <v>0</v>
          </cell>
          <cell r="G336">
            <v>0</v>
          </cell>
          <cell r="H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1982700</v>
          </cell>
          <cell r="F402">
            <v>0</v>
          </cell>
          <cell r="G402">
            <v>0</v>
          </cell>
          <cell r="H402">
            <v>1378882.58</v>
          </cell>
        </row>
        <row r="403">
          <cell r="E403">
            <v>319600</v>
          </cell>
          <cell r="F403">
            <v>0</v>
          </cell>
          <cell r="G403">
            <v>0</v>
          </cell>
          <cell r="H403">
            <v>112861</v>
          </cell>
        </row>
      </sheetData>
      <sheetData sheetId="20">
        <row r="281">
          <cell r="E281">
            <v>253100</v>
          </cell>
          <cell r="F281">
            <v>0</v>
          </cell>
          <cell r="G281">
            <v>16050</v>
          </cell>
          <cell r="H281">
            <v>112235</v>
          </cell>
        </row>
        <row r="282">
          <cell r="E282">
            <v>1765600</v>
          </cell>
          <cell r="F282">
            <v>0</v>
          </cell>
          <cell r="G282">
            <v>954600</v>
          </cell>
          <cell r="H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2602000</v>
          </cell>
          <cell r="F336">
            <v>0</v>
          </cell>
          <cell r="G336">
            <v>0</v>
          </cell>
          <cell r="H336">
            <v>1123741.89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840600</v>
          </cell>
          <cell r="F402">
            <v>0</v>
          </cell>
          <cell r="G402">
            <v>0</v>
          </cell>
          <cell r="H402">
            <v>634960</v>
          </cell>
        </row>
        <row r="403">
          <cell r="E403">
            <v>1864900</v>
          </cell>
          <cell r="F403">
            <v>0</v>
          </cell>
          <cell r="G403">
            <v>0</v>
          </cell>
          <cell r="H403">
            <v>752219</v>
          </cell>
        </row>
      </sheetData>
      <sheetData sheetId="21">
        <row r="281">
          <cell r="E281">
            <v>7633910</v>
          </cell>
          <cell r="F281">
            <v>0</v>
          </cell>
          <cell r="G281">
            <v>2942170</v>
          </cell>
          <cell r="H281">
            <v>2956915</v>
          </cell>
        </row>
        <row r="282">
          <cell r="E282">
            <v>18306000</v>
          </cell>
          <cell r="F282">
            <v>0</v>
          </cell>
          <cell r="G282">
            <v>0</v>
          </cell>
          <cell r="H282">
            <v>956000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E337">
            <v>21690100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12366300</v>
          </cell>
          <cell r="F379">
            <v>0</v>
          </cell>
          <cell r="G379">
            <v>8910000</v>
          </cell>
          <cell r="H379">
            <v>332300</v>
          </cell>
        </row>
        <row r="380">
          <cell r="E380">
            <v>28652000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1742000</v>
          </cell>
          <cell r="F402">
            <v>0</v>
          </cell>
          <cell r="G402">
            <v>0</v>
          </cell>
          <cell r="H402">
            <v>777160</v>
          </cell>
        </row>
        <row r="403">
          <cell r="E403">
            <v>66800</v>
          </cell>
          <cell r="F403">
            <v>0</v>
          </cell>
          <cell r="G403">
            <v>0</v>
          </cell>
          <cell r="H403">
            <v>21450</v>
          </cell>
        </row>
      </sheetData>
      <sheetData sheetId="22">
        <row r="281">
          <cell r="E281">
            <v>495800</v>
          </cell>
          <cell r="F281">
            <v>0</v>
          </cell>
          <cell r="G281">
            <v>6741</v>
          </cell>
          <cell r="H281">
            <v>305383.6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2398480</v>
          </cell>
          <cell r="F284">
            <v>0</v>
          </cell>
          <cell r="G284">
            <v>0</v>
          </cell>
          <cell r="H284">
            <v>1695366.12</v>
          </cell>
        </row>
        <row r="336">
          <cell r="E336">
            <v>313200</v>
          </cell>
          <cell r="F336">
            <v>0</v>
          </cell>
          <cell r="G336">
            <v>0</v>
          </cell>
          <cell r="H336">
            <v>64360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1650100</v>
          </cell>
          <cell r="F402">
            <v>0</v>
          </cell>
          <cell r="G402">
            <v>0</v>
          </cell>
          <cell r="H402">
            <v>1121277.42</v>
          </cell>
        </row>
        <row r="403">
          <cell r="E403">
            <v>62300</v>
          </cell>
          <cell r="F403">
            <v>0</v>
          </cell>
          <cell r="G403">
            <v>0</v>
          </cell>
          <cell r="H403">
            <v>30820</v>
          </cell>
        </row>
      </sheetData>
      <sheetData sheetId="23">
        <row r="281">
          <cell r="E281">
            <v>1328300</v>
          </cell>
          <cell r="F281">
            <v>0</v>
          </cell>
          <cell r="G281">
            <v>32731.84</v>
          </cell>
          <cell r="H281">
            <v>909957.9500000001</v>
          </cell>
        </row>
        <row r="282">
          <cell r="E282">
            <v>220000</v>
          </cell>
          <cell r="F282">
            <v>0</v>
          </cell>
          <cell r="G282">
            <v>0</v>
          </cell>
          <cell r="H282">
            <v>220000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1156420</v>
          </cell>
          <cell r="F336">
            <v>0</v>
          </cell>
          <cell r="G336">
            <v>0</v>
          </cell>
          <cell r="H336">
            <v>552767.8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281200</v>
          </cell>
          <cell r="F402">
            <v>0</v>
          </cell>
          <cell r="G402">
            <v>0</v>
          </cell>
          <cell r="H402">
            <v>187320</v>
          </cell>
        </row>
        <row r="403">
          <cell r="E403">
            <v>10000</v>
          </cell>
          <cell r="F403">
            <v>0</v>
          </cell>
          <cell r="G403">
            <v>0</v>
          </cell>
          <cell r="H403">
            <v>4400</v>
          </cell>
        </row>
      </sheetData>
      <sheetData sheetId="24">
        <row r="281">
          <cell r="E281">
            <v>1147336</v>
          </cell>
          <cell r="F281">
            <v>0</v>
          </cell>
          <cell r="G281">
            <v>77380.3</v>
          </cell>
          <cell r="H281">
            <v>557836.1</v>
          </cell>
        </row>
        <row r="282">
          <cell r="E282">
            <v>439976.51</v>
          </cell>
          <cell r="F282">
            <v>0</v>
          </cell>
          <cell r="G282">
            <v>0</v>
          </cell>
          <cell r="H282">
            <v>439976.51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1160600</v>
          </cell>
          <cell r="F336">
            <v>0</v>
          </cell>
          <cell r="G336">
            <v>0</v>
          </cell>
          <cell r="H336">
            <v>53074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2542800</v>
          </cell>
          <cell r="F402">
            <v>0</v>
          </cell>
          <cell r="G402">
            <v>0</v>
          </cell>
          <cell r="H402">
            <v>1642160</v>
          </cell>
        </row>
        <row r="403">
          <cell r="E403">
            <v>96600</v>
          </cell>
          <cell r="F403">
            <v>0</v>
          </cell>
          <cell r="G403">
            <v>0</v>
          </cell>
          <cell r="H403">
            <v>45325</v>
          </cell>
        </row>
      </sheetData>
      <sheetData sheetId="25">
        <row r="281">
          <cell r="E281">
            <v>843000</v>
          </cell>
          <cell r="F281">
            <v>0</v>
          </cell>
          <cell r="G281">
            <v>6000</v>
          </cell>
          <cell r="H281">
            <v>417463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581100</v>
          </cell>
          <cell r="F402">
            <v>0</v>
          </cell>
          <cell r="G402">
            <v>0</v>
          </cell>
          <cell r="H402">
            <v>386200</v>
          </cell>
        </row>
        <row r="403">
          <cell r="E403">
            <v>24900</v>
          </cell>
          <cell r="F403">
            <v>0</v>
          </cell>
          <cell r="G403">
            <v>0</v>
          </cell>
          <cell r="H403">
            <v>11500</v>
          </cell>
        </row>
      </sheetData>
      <sheetData sheetId="26">
        <row r="281">
          <cell r="E281">
            <v>1057700</v>
          </cell>
          <cell r="F281">
            <v>0</v>
          </cell>
          <cell r="G281">
            <v>38610</v>
          </cell>
          <cell r="H281">
            <v>401822.66</v>
          </cell>
        </row>
        <row r="282">
          <cell r="E282">
            <v>3513989.03</v>
          </cell>
          <cell r="F282">
            <v>0</v>
          </cell>
          <cell r="G282">
            <v>126488.98</v>
          </cell>
          <cell r="H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3864000</v>
          </cell>
          <cell r="F336">
            <v>0</v>
          </cell>
          <cell r="G336">
            <v>20000</v>
          </cell>
          <cell r="H336">
            <v>422032.96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2559300</v>
          </cell>
          <cell r="F402">
            <v>0</v>
          </cell>
          <cell r="G402">
            <v>0</v>
          </cell>
          <cell r="H402">
            <v>1707547.74</v>
          </cell>
        </row>
        <row r="403">
          <cell r="E403">
            <v>463400</v>
          </cell>
          <cell r="F403">
            <v>0</v>
          </cell>
          <cell r="G403">
            <v>0</v>
          </cell>
          <cell r="H403">
            <v>201756.45</v>
          </cell>
        </row>
      </sheetData>
      <sheetData sheetId="27">
        <row r="281">
          <cell r="E281">
            <v>838750</v>
          </cell>
          <cell r="F281">
            <v>0</v>
          </cell>
          <cell r="G281">
            <v>30883.08</v>
          </cell>
          <cell r="H281">
            <v>401192.45</v>
          </cell>
        </row>
        <row r="282">
          <cell r="E282">
            <v>533000</v>
          </cell>
          <cell r="F282">
            <v>0</v>
          </cell>
          <cell r="G282">
            <v>0</v>
          </cell>
          <cell r="H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2049700</v>
          </cell>
          <cell r="F336">
            <v>0</v>
          </cell>
          <cell r="G336">
            <v>533710</v>
          </cell>
          <cell r="H336">
            <v>494795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1450700</v>
          </cell>
          <cell r="F402">
            <v>0</v>
          </cell>
          <cell r="G402">
            <v>0</v>
          </cell>
          <cell r="H402">
            <v>1070796.13</v>
          </cell>
        </row>
        <row r="403">
          <cell r="E403">
            <v>193900</v>
          </cell>
          <cell r="F403">
            <v>0</v>
          </cell>
          <cell r="G403">
            <v>0</v>
          </cell>
          <cell r="H403">
            <v>103700</v>
          </cell>
        </row>
      </sheetData>
      <sheetData sheetId="28">
        <row r="281">
          <cell r="E281">
            <v>13800</v>
          </cell>
          <cell r="F281">
            <v>0</v>
          </cell>
          <cell r="G281">
            <v>0</v>
          </cell>
          <cell r="H281">
            <v>3443.79</v>
          </cell>
        </row>
        <row r="282"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2395200</v>
          </cell>
          <cell r="F336">
            <v>0</v>
          </cell>
          <cell r="G336">
            <v>1797255</v>
          </cell>
          <cell r="H336">
            <v>482033.1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463400</v>
          </cell>
          <cell r="F402">
            <v>0</v>
          </cell>
          <cell r="G402">
            <v>0</v>
          </cell>
          <cell r="H402">
            <v>335389.68</v>
          </cell>
        </row>
        <row r="403">
          <cell r="E403">
            <v>17400</v>
          </cell>
          <cell r="F403">
            <v>0</v>
          </cell>
          <cell r="G403">
            <v>0</v>
          </cell>
          <cell r="H403">
            <v>8805</v>
          </cell>
        </row>
      </sheetData>
      <sheetData sheetId="29">
        <row r="281">
          <cell r="E281">
            <v>617050</v>
          </cell>
          <cell r="F281">
            <v>0</v>
          </cell>
          <cell r="G281">
            <v>0</v>
          </cell>
          <cell r="H281">
            <v>401484.11000000004</v>
          </cell>
        </row>
        <row r="282">
          <cell r="E282">
            <v>2517600</v>
          </cell>
          <cell r="F282">
            <v>0</v>
          </cell>
          <cell r="G282">
            <v>2142800</v>
          </cell>
          <cell r="H282">
            <v>374800</v>
          </cell>
        </row>
        <row r="283">
          <cell r="E283">
            <v>0</v>
          </cell>
          <cell r="F283">
            <v>0</v>
          </cell>
          <cell r="G283">
            <v>0</v>
          </cell>
          <cell r="H283">
            <v>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5543553</v>
          </cell>
          <cell r="F336">
            <v>0</v>
          </cell>
          <cell r="G336">
            <v>22037.5</v>
          </cell>
          <cell r="H336">
            <v>2787780.5</v>
          </cell>
        </row>
        <row r="337">
          <cell r="E337">
            <v>572225.2</v>
          </cell>
          <cell r="F337">
            <v>0</v>
          </cell>
          <cell r="G337">
            <v>398425.2</v>
          </cell>
          <cell r="H337">
            <v>173800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1674900</v>
          </cell>
          <cell r="F402">
            <v>0</v>
          </cell>
          <cell r="G402">
            <v>0</v>
          </cell>
          <cell r="H402">
            <v>1029320</v>
          </cell>
        </row>
        <row r="403">
          <cell r="E403">
            <v>515800</v>
          </cell>
          <cell r="F403">
            <v>0</v>
          </cell>
          <cell r="G403">
            <v>0</v>
          </cell>
          <cell r="H403">
            <v>223200</v>
          </cell>
        </row>
      </sheetData>
      <sheetData sheetId="30">
        <row r="281">
          <cell r="E281">
            <v>13800700</v>
          </cell>
          <cell r="F281">
            <v>0</v>
          </cell>
          <cell r="G281">
            <v>0</v>
          </cell>
          <cell r="H281">
            <v>9686278.620000001</v>
          </cell>
        </row>
        <row r="282">
          <cell r="E282">
            <v>89029400</v>
          </cell>
          <cell r="F282">
            <v>0</v>
          </cell>
          <cell r="G282">
            <v>4500000</v>
          </cell>
          <cell r="H282">
            <v>3900000</v>
          </cell>
        </row>
        <row r="283">
          <cell r="E283">
            <v>100000</v>
          </cell>
          <cell r="F283">
            <v>0</v>
          </cell>
          <cell r="G283">
            <v>0</v>
          </cell>
          <cell r="H283">
            <v>1127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7360400</v>
          </cell>
          <cell r="F336">
            <v>0</v>
          </cell>
          <cell r="G336">
            <v>0</v>
          </cell>
          <cell r="H336">
            <v>1534132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4497800</v>
          </cell>
          <cell r="F402">
            <v>0</v>
          </cell>
          <cell r="G402">
            <v>0</v>
          </cell>
          <cell r="H402">
            <v>2873749.68</v>
          </cell>
        </row>
        <row r="403">
          <cell r="E403">
            <v>6229800</v>
          </cell>
          <cell r="F403">
            <v>0</v>
          </cell>
          <cell r="G403">
            <v>0</v>
          </cell>
          <cell r="H403">
            <v>3025474.05</v>
          </cell>
        </row>
      </sheetData>
      <sheetData sheetId="31">
        <row r="281">
          <cell r="E281">
            <v>15329340</v>
          </cell>
          <cell r="F281">
            <v>0</v>
          </cell>
          <cell r="G281">
            <v>3834274.49</v>
          </cell>
          <cell r="H281">
            <v>10984498.51</v>
          </cell>
        </row>
        <row r="282">
          <cell r="E282">
            <v>18882400</v>
          </cell>
          <cell r="F282">
            <v>0</v>
          </cell>
          <cell r="G282">
            <v>4259000</v>
          </cell>
          <cell r="H282">
            <v>424000</v>
          </cell>
        </row>
        <row r="283">
          <cell r="E283">
            <v>15675300</v>
          </cell>
          <cell r="F283">
            <v>0</v>
          </cell>
          <cell r="G283">
            <v>0</v>
          </cell>
          <cell r="H283">
            <v>8255920.39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1117900</v>
          </cell>
          <cell r="F336">
            <v>0</v>
          </cell>
          <cell r="G336">
            <v>0</v>
          </cell>
          <cell r="H336">
            <v>616594.88</v>
          </cell>
        </row>
        <row r="337">
          <cell r="E337">
            <v>860400</v>
          </cell>
          <cell r="F337">
            <v>0</v>
          </cell>
          <cell r="G337">
            <v>60400</v>
          </cell>
          <cell r="H337">
            <v>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2681600</v>
          </cell>
          <cell r="F402">
            <v>0</v>
          </cell>
          <cell r="G402">
            <v>0</v>
          </cell>
          <cell r="H402">
            <v>1826518.71</v>
          </cell>
        </row>
        <row r="403">
          <cell r="E403">
            <v>3335100</v>
          </cell>
          <cell r="F403">
            <v>0</v>
          </cell>
          <cell r="G403">
            <v>0</v>
          </cell>
          <cell r="H403">
            <v>2080810</v>
          </cell>
        </row>
      </sheetData>
      <sheetData sheetId="32">
        <row r="281">
          <cell r="E281">
            <v>9952300</v>
          </cell>
          <cell r="F281">
            <v>0</v>
          </cell>
          <cell r="G281">
            <v>72272.5</v>
          </cell>
          <cell r="H281">
            <v>2560121.19</v>
          </cell>
        </row>
        <row r="282">
          <cell r="E282">
            <v>640000</v>
          </cell>
          <cell r="F282">
            <v>0</v>
          </cell>
          <cell r="G282">
            <v>624880</v>
          </cell>
          <cell r="H282">
            <v>0</v>
          </cell>
        </row>
        <row r="283">
          <cell r="E283">
            <v>479700</v>
          </cell>
          <cell r="F283">
            <v>0</v>
          </cell>
          <cell r="G283">
            <v>0</v>
          </cell>
          <cell r="H283">
            <v>268920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358100</v>
          </cell>
          <cell r="F336">
            <v>0</v>
          </cell>
          <cell r="G336">
            <v>0</v>
          </cell>
          <cell r="H336">
            <v>132700</v>
          </cell>
        </row>
        <row r="337">
          <cell r="E337">
            <v>291200</v>
          </cell>
          <cell r="F337">
            <v>0</v>
          </cell>
          <cell r="G337">
            <v>36000</v>
          </cell>
          <cell r="H337">
            <v>0</v>
          </cell>
        </row>
        <row r="338">
          <cell r="E338">
            <v>1000000</v>
          </cell>
          <cell r="F338">
            <v>0</v>
          </cell>
          <cell r="G338">
            <v>0</v>
          </cell>
          <cell r="H338">
            <v>1000000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1796000</v>
          </cell>
          <cell r="F402">
            <v>0</v>
          </cell>
          <cell r="G402">
            <v>0</v>
          </cell>
          <cell r="H402">
            <v>1326611.53</v>
          </cell>
        </row>
        <row r="403">
          <cell r="E403">
            <v>1526700</v>
          </cell>
          <cell r="F403">
            <v>0</v>
          </cell>
          <cell r="G403">
            <v>0</v>
          </cell>
          <cell r="H403">
            <v>701767.36</v>
          </cell>
        </row>
      </sheetData>
      <sheetData sheetId="33">
        <row r="281">
          <cell r="AN281">
            <v>5601345.1</v>
          </cell>
          <cell r="AO281">
            <v>0</v>
          </cell>
          <cell r="AP281">
            <v>1092859.2</v>
          </cell>
          <cell r="AQ281">
            <v>2987574.96</v>
          </cell>
        </row>
        <row r="282">
          <cell r="AN282">
            <v>30763068.84</v>
          </cell>
          <cell r="AO282">
            <v>0</v>
          </cell>
          <cell r="AP282">
            <v>15800999</v>
          </cell>
          <cell r="AQ282">
            <v>14461568.84</v>
          </cell>
        </row>
        <row r="283">
          <cell r="AN283">
            <v>9507700</v>
          </cell>
          <cell r="AO283">
            <v>0</v>
          </cell>
          <cell r="AP283">
            <v>0</v>
          </cell>
          <cell r="AQ283">
            <v>6011815</v>
          </cell>
        </row>
        <row r="284">
          <cell r="AN284">
            <v>0</v>
          </cell>
          <cell r="AO284">
            <v>0</v>
          </cell>
          <cell r="AP284">
            <v>0</v>
          </cell>
          <cell r="AQ284">
            <v>0</v>
          </cell>
        </row>
        <row r="336">
          <cell r="AN336">
            <v>7503225.3</v>
          </cell>
          <cell r="AO336">
            <v>0</v>
          </cell>
          <cell r="AP336">
            <v>454989</v>
          </cell>
          <cell r="AQ336">
            <v>5816760.81</v>
          </cell>
        </row>
        <row r="337">
          <cell r="AN337">
            <v>6855800</v>
          </cell>
          <cell r="AO337">
            <v>0</v>
          </cell>
          <cell r="AP337">
            <v>4958000</v>
          </cell>
          <cell r="AQ337">
            <v>1897800</v>
          </cell>
        </row>
        <row r="338">
          <cell r="AN338">
            <v>1100000</v>
          </cell>
          <cell r="AO338">
            <v>0</v>
          </cell>
          <cell r="AP338">
            <v>0</v>
          </cell>
          <cell r="AQ338">
            <v>1100000</v>
          </cell>
        </row>
        <row r="354">
          <cell r="AN354">
            <v>0</v>
          </cell>
          <cell r="AO354">
            <v>0</v>
          </cell>
          <cell r="AP354">
            <v>0</v>
          </cell>
          <cell r="AQ354">
            <v>0</v>
          </cell>
        </row>
        <row r="379">
          <cell r="AN379">
            <v>0</v>
          </cell>
          <cell r="AO379">
            <v>0</v>
          </cell>
          <cell r="AP379">
            <v>0</v>
          </cell>
          <cell r="AQ379">
            <v>0</v>
          </cell>
        </row>
        <row r="380">
          <cell r="AN380">
            <v>0</v>
          </cell>
          <cell r="AO380">
            <v>0</v>
          </cell>
          <cell r="AP380">
            <v>0</v>
          </cell>
          <cell r="AQ380">
            <v>0</v>
          </cell>
        </row>
        <row r="402">
          <cell r="AN402">
            <v>6230200</v>
          </cell>
          <cell r="AO402">
            <v>0</v>
          </cell>
          <cell r="AP402">
            <v>0</v>
          </cell>
          <cell r="AQ402">
            <v>4131360</v>
          </cell>
        </row>
        <row r="403">
          <cell r="AN403">
            <v>1253900</v>
          </cell>
          <cell r="AO403">
            <v>0</v>
          </cell>
          <cell r="AP403">
            <v>0</v>
          </cell>
          <cell r="AQ403">
            <v>734061</v>
          </cell>
        </row>
      </sheetData>
      <sheetData sheetId="34">
        <row r="281">
          <cell r="AE281">
            <v>5325900</v>
          </cell>
          <cell r="AF281">
            <v>0</v>
          </cell>
          <cell r="AG281">
            <v>779176.46</v>
          </cell>
          <cell r="AH281">
            <v>3221280.51</v>
          </cell>
        </row>
        <row r="282">
          <cell r="AE282">
            <v>2024878</v>
          </cell>
          <cell r="AF282">
            <v>0</v>
          </cell>
          <cell r="AG282">
            <v>0</v>
          </cell>
          <cell r="AH282">
            <v>854878</v>
          </cell>
        </row>
        <row r="283">
          <cell r="AE283">
            <v>3898500</v>
          </cell>
          <cell r="AF283">
            <v>0</v>
          </cell>
          <cell r="AG283">
            <v>0</v>
          </cell>
          <cell r="AH283">
            <v>2370841</v>
          </cell>
        </row>
        <row r="284">
          <cell r="AE284">
            <v>0</v>
          </cell>
          <cell r="AF284">
            <v>0</v>
          </cell>
          <cell r="AG284">
            <v>0</v>
          </cell>
          <cell r="AH284">
            <v>0</v>
          </cell>
        </row>
        <row r="336">
          <cell r="AE336">
            <v>8140650</v>
          </cell>
          <cell r="AF336">
            <v>0</v>
          </cell>
          <cell r="AG336">
            <v>375094</v>
          </cell>
          <cell r="AH336">
            <v>6037797.48</v>
          </cell>
        </row>
        <row r="337">
          <cell r="AE337">
            <v>2981400</v>
          </cell>
          <cell r="AF337">
            <v>0</v>
          </cell>
          <cell r="AG337">
            <v>2910400</v>
          </cell>
          <cell r="AH337">
            <v>71000</v>
          </cell>
        </row>
        <row r="338">
          <cell r="AE338">
            <v>933750</v>
          </cell>
          <cell r="AF338">
            <v>0</v>
          </cell>
          <cell r="AG338">
            <v>0</v>
          </cell>
          <cell r="AH338">
            <v>916750</v>
          </cell>
        </row>
        <row r="354">
          <cell r="AE354">
            <v>0</v>
          </cell>
          <cell r="AF354">
            <v>0</v>
          </cell>
          <cell r="AG354">
            <v>0</v>
          </cell>
          <cell r="AH354">
            <v>0</v>
          </cell>
        </row>
        <row r="379">
          <cell r="AE379">
            <v>0</v>
          </cell>
          <cell r="AF379">
            <v>0</v>
          </cell>
          <cell r="AG379">
            <v>0</v>
          </cell>
          <cell r="AH379">
            <v>0</v>
          </cell>
        </row>
        <row r="380">
          <cell r="AE380">
            <v>0</v>
          </cell>
          <cell r="AF380">
            <v>0</v>
          </cell>
          <cell r="AG380">
            <v>0</v>
          </cell>
          <cell r="AH380">
            <v>0</v>
          </cell>
        </row>
        <row r="402">
          <cell r="AE402">
            <v>5304500</v>
          </cell>
          <cell r="AF402">
            <v>0</v>
          </cell>
          <cell r="AG402">
            <v>0</v>
          </cell>
          <cell r="AH402">
            <v>3532452.26</v>
          </cell>
        </row>
        <row r="403">
          <cell r="AE403">
            <v>1097400</v>
          </cell>
          <cell r="AF403">
            <v>0</v>
          </cell>
          <cell r="AG403">
            <v>0</v>
          </cell>
          <cell r="AH403">
            <v>563642</v>
          </cell>
        </row>
      </sheetData>
      <sheetData sheetId="35">
        <row r="281">
          <cell r="E281">
            <v>2795300</v>
          </cell>
          <cell r="F281">
            <v>0</v>
          </cell>
          <cell r="G281">
            <v>0</v>
          </cell>
          <cell r="H281">
            <v>2141364.27</v>
          </cell>
        </row>
        <row r="282">
          <cell r="E282">
            <v>24636100</v>
          </cell>
          <cell r="F282">
            <v>0</v>
          </cell>
          <cell r="G282">
            <v>508100</v>
          </cell>
          <cell r="H282">
            <v>435500</v>
          </cell>
        </row>
        <row r="283">
          <cell r="E283">
            <v>3889750</v>
          </cell>
          <cell r="F283">
            <v>0</v>
          </cell>
          <cell r="G283">
            <v>0</v>
          </cell>
          <cell r="H283">
            <v>1833966.45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4579100</v>
          </cell>
          <cell r="F336">
            <v>0</v>
          </cell>
          <cell r="G336">
            <v>0</v>
          </cell>
          <cell r="H336">
            <v>2684995.63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1000000</v>
          </cell>
          <cell r="F338">
            <v>0</v>
          </cell>
          <cell r="G338">
            <v>0</v>
          </cell>
          <cell r="H338">
            <v>1000000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3646800</v>
          </cell>
          <cell r="F402">
            <v>0</v>
          </cell>
          <cell r="G402">
            <v>0</v>
          </cell>
          <cell r="H402">
            <v>2273772.24</v>
          </cell>
        </row>
        <row r="403">
          <cell r="E403">
            <v>511200</v>
          </cell>
          <cell r="F403">
            <v>0</v>
          </cell>
          <cell r="G403">
            <v>0</v>
          </cell>
          <cell r="H403">
            <v>247093</v>
          </cell>
        </row>
      </sheetData>
      <sheetData sheetId="36">
        <row r="281">
          <cell r="E281">
            <v>1702500</v>
          </cell>
          <cell r="F281">
            <v>0</v>
          </cell>
          <cell r="G281">
            <v>0</v>
          </cell>
          <cell r="H281">
            <v>853358.6799999999</v>
          </cell>
        </row>
        <row r="282">
          <cell r="E282">
            <v>28503450</v>
          </cell>
          <cell r="F282">
            <v>0</v>
          </cell>
          <cell r="G282">
            <v>0</v>
          </cell>
          <cell r="H282">
            <v>15450</v>
          </cell>
        </row>
        <row r="283">
          <cell r="E283">
            <v>995100</v>
          </cell>
          <cell r="F283">
            <v>0</v>
          </cell>
          <cell r="G283">
            <v>0</v>
          </cell>
          <cell r="H283">
            <v>461986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3674700</v>
          </cell>
          <cell r="F336">
            <v>0</v>
          </cell>
          <cell r="G336">
            <v>240108</v>
          </cell>
          <cell r="H336">
            <v>1784865.6</v>
          </cell>
        </row>
        <row r="337">
          <cell r="E337">
            <v>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1000000</v>
          </cell>
          <cell r="F338">
            <v>0</v>
          </cell>
          <cell r="G338">
            <v>0</v>
          </cell>
          <cell r="H338">
            <v>1000000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2822200</v>
          </cell>
          <cell r="F402">
            <v>0</v>
          </cell>
          <cell r="G402">
            <v>0</v>
          </cell>
          <cell r="H402">
            <v>1799440</v>
          </cell>
        </row>
        <row r="403">
          <cell r="E403">
            <v>633100</v>
          </cell>
          <cell r="F403">
            <v>0</v>
          </cell>
          <cell r="G403">
            <v>0</v>
          </cell>
          <cell r="H403">
            <v>251744</v>
          </cell>
        </row>
      </sheetData>
      <sheetData sheetId="37">
        <row r="281">
          <cell r="AE281">
            <v>4575200</v>
          </cell>
          <cell r="AF281">
            <v>0</v>
          </cell>
          <cell r="AG281">
            <v>260240</v>
          </cell>
          <cell r="AH281">
            <v>2537662.44</v>
          </cell>
        </row>
        <row r="282">
          <cell r="AE282">
            <v>12873000</v>
          </cell>
          <cell r="AF282">
            <v>0</v>
          </cell>
          <cell r="AG282">
            <v>0</v>
          </cell>
          <cell r="AH282">
            <v>1411752</v>
          </cell>
        </row>
        <row r="283">
          <cell r="AE283">
            <v>787200</v>
          </cell>
          <cell r="AF283">
            <v>0</v>
          </cell>
          <cell r="AG283">
            <v>0</v>
          </cell>
          <cell r="AH283">
            <v>449100</v>
          </cell>
        </row>
        <row r="284">
          <cell r="AE284">
            <v>0</v>
          </cell>
          <cell r="AF284">
            <v>0</v>
          </cell>
          <cell r="AG284">
            <v>0</v>
          </cell>
          <cell r="AH284">
            <v>0</v>
          </cell>
        </row>
        <row r="336">
          <cell r="AE336">
            <v>9387900</v>
          </cell>
          <cell r="AF336">
            <v>0</v>
          </cell>
          <cell r="AG336">
            <v>1792943</v>
          </cell>
          <cell r="AH336">
            <v>4739901</v>
          </cell>
        </row>
        <row r="337">
          <cell r="AE337">
            <v>23847600</v>
          </cell>
          <cell r="AF337">
            <v>0</v>
          </cell>
          <cell r="AG337">
            <v>0</v>
          </cell>
          <cell r="AH337">
            <v>17800</v>
          </cell>
        </row>
        <row r="338">
          <cell r="AE338">
            <v>820000</v>
          </cell>
          <cell r="AF338">
            <v>0</v>
          </cell>
          <cell r="AG338">
            <v>0</v>
          </cell>
          <cell r="AH338">
            <v>820000</v>
          </cell>
        </row>
        <row r="354">
          <cell r="AE354">
            <v>0</v>
          </cell>
          <cell r="AF354">
            <v>0</v>
          </cell>
          <cell r="AG354">
            <v>0</v>
          </cell>
          <cell r="AH354">
            <v>0</v>
          </cell>
        </row>
        <row r="379">
          <cell r="AE379">
            <v>0</v>
          </cell>
          <cell r="AF379">
            <v>0</v>
          </cell>
          <cell r="AG379">
            <v>0</v>
          </cell>
          <cell r="AH379">
            <v>0</v>
          </cell>
        </row>
        <row r="380">
          <cell r="AE380">
            <v>0</v>
          </cell>
          <cell r="AF380">
            <v>0</v>
          </cell>
          <cell r="AG380">
            <v>0</v>
          </cell>
          <cell r="AH380">
            <v>0</v>
          </cell>
        </row>
        <row r="402">
          <cell r="AE402">
            <v>3435500</v>
          </cell>
          <cell r="AF402">
            <v>0</v>
          </cell>
          <cell r="AG402">
            <v>0</v>
          </cell>
          <cell r="AH402">
            <v>2211221.94</v>
          </cell>
        </row>
        <row r="403">
          <cell r="AE403">
            <v>512600</v>
          </cell>
          <cell r="AF403">
            <v>0</v>
          </cell>
          <cell r="AG403">
            <v>0</v>
          </cell>
          <cell r="AH403">
            <v>309516</v>
          </cell>
        </row>
      </sheetData>
      <sheetData sheetId="38">
        <row r="281">
          <cell r="AW281">
            <v>4777750</v>
          </cell>
          <cell r="AX281">
            <v>0</v>
          </cell>
          <cell r="AY281">
            <v>0</v>
          </cell>
          <cell r="AZ281">
            <v>3452999.4000000004</v>
          </cell>
        </row>
        <row r="282">
          <cell r="AW282">
            <v>29278200</v>
          </cell>
          <cell r="AX282">
            <v>0</v>
          </cell>
          <cell r="AY282">
            <v>21160146.44</v>
          </cell>
          <cell r="AZ282">
            <v>7799592.56</v>
          </cell>
        </row>
        <row r="283">
          <cell r="AW283">
            <v>9794592</v>
          </cell>
          <cell r="AX283">
            <v>0</v>
          </cell>
          <cell r="AY283">
            <v>0</v>
          </cell>
          <cell r="AZ283">
            <v>6556337</v>
          </cell>
        </row>
        <row r="284"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336">
          <cell r="AW336">
            <v>3989340</v>
          </cell>
          <cell r="AX336">
            <v>0</v>
          </cell>
          <cell r="AY336">
            <v>574760</v>
          </cell>
          <cell r="AZ336">
            <v>2849147</v>
          </cell>
        </row>
        <row r="337">
          <cell r="AW337">
            <v>3909400</v>
          </cell>
          <cell r="AX337">
            <v>0</v>
          </cell>
          <cell r="AY337">
            <v>3909400</v>
          </cell>
          <cell r="AZ337">
            <v>0</v>
          </cell>
        </row>
        <row r="338">
          <cell r="AW338">
            <v>1200000</v>
          </cell>
          <cell r="AX338">
            <v>0</v>
          </cell>
          <cell r="AY338">
            <v>0</v>
          </cell>
          <cell r="AZ338">
            <v>1200000</v>
          </cell>
        </row>
        <row r="354">
          <cell r="AW354">
            <v>49500</v>
          </cell>
          <cell r="AX354">
            <v>0</v>
          </cell>
          <cell r="AY354">
            <v>0</v>
          </cell>
          <cell r="AZ354">
            <v>37827</v>
          </cell>
        </row>
        <row r="379"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402">
          <cell r="AW402">
            <v>4869500</v>
          </cell>
          <cell r="AX402">
            <v>0</v>
          </cell>
          <cell r="AY402">
            <v>0</v>
          </cell>
          <cell r="AZ402">
            <v>3102352.14</v>
          </cell>
        </row>
        <row r="403">
          <cell r="AW403">
            <v>711300</v>
          </cell>
          <cell r="AX403">
            <v>0</v>
          </cell>
          <cell r="AY403">
            <v>0</v>
          </cell>
          <cell r="AZ403">
            <v>379501</v>
          </cell>
        </row>
      </sheetData>
      <sheetData sheetId="39">
        <row r="281">
          <cell r="E281">
            <v>3502000</v>
          </cell>
          <cell r="F281">
            <v>0</v>
          </cell>
          <cell r="G281">
            <v>269602.25</v>
          </cell>
          <cell r="H281">
            <v>2576676.44</v>
          </cell>
        </row>
        <row r="282">
          <cell r="E282">
            <v>1432250</v>
          </cell>
          <cell r="F282">
            <v>0</v>
          </cell>
          <cell r="G282">
            <v>1432250</v>
          </cell>
          <cell r="H282">
            <v>0</v>
          </cell>
        </row>
        <row r="283">
          <cell r="E283">
            <v>15633650</v>
          </cell>
          <cell r="F283">
            <v>0</v>
          </cell>
          <cell r="G283">
            <v>0</v>
          </cell>
          <cell r="H283">
            <v>10735506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4228900</v>
          </cell>
          <cell r="F336">
            <v>0</v>
          </cell>
          <cell r="G336">
            <v>1232100</v>
          </cell>
          <cell r="H336">
            <v>1060797.4</v>
          </cell>
        </row>
        <row r="337">
          <cell r="E337">
            <v>7500000</v>
          </cell>
          <cell r="F337">
            <v>0</v>
          </cell>
          <cell r="G337">
            <v>0</v>
          </cell>
          <cell r="H337">
            <v>0</v>
          </cell>
        </row>
        <row r="338">
          <cell r="E338">
            <v>900000</v>
          </cell>
          <cell r="F338">
            <v>0</v>
          </cell>
          <cell r="G338">
            <v>0</v>
          </cell>
          <cell r="H338">
            <v>900000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1985300</v>
          </cell>
          <cell r="F402">
            <v>0</v>
          </cell>
          <cell r="G402">
            <v>0</v>
          </cell>
          <cell r="H402">
            <v>1342200</v>
          </cell>
        </row>
        <row r="403">
          <cell r="E403">
            <v>765800</v>
          </cell>
          <cell r="F403">
            <v>0</v>
          </cell>
          <cell r="G403">
            <v>0</v>
          </cell>
          <cell r="H403">
            <v>383817.55</v>
          </cell>
        </row>
      </sheetData>
      <sheetData sheetId="40">
        <row r="281">
          <cell r="AE281">
            <v>2514800</v>
          </cell>
          <cell r="AF281">
            <v>0</v>
          </cell>
          <cell r="AG281">
            <v>280922.59</v>
          </cell>
          <cell r="AH281">
            <v>1582367.78</v>
          </cell>
        </row>
        <row r="282">
          <cell r="AE282">
            <v>2909000</v>
          </cell>
          <cell r="AF282">
            <v>0</v>
          </cell>
          <cell r="AG282">
            <v>1992300</v>
          </cell>
          <cell r="AH282">
            <v>826400</v>
          </cell>
        </row>
        <row r="283">
          <cell r="AE283">
            <v>1198000</v>
          </cell>
          <cell r="AF283">
            <v>0</v>
          </cell>
          <cell r="AG283">
            <v>0</v>
          </cell>
          <cell r="AH283">
            <v>788460</v>
          </cell>
        </row>
        <row r="284">
          <cell r="AE284">
            <v>0</v>
          </cell>
          <cell r="AF284">
            <v>0</v>
          </cell>
          <cell r="AG284">
            <v>0</v>
          </cell>
          <cell r="AH284">
            <v>0</v>
          </cell>
        </row>
        <row r="336">
          <cell r="AE336">
            <v>1530500</v>
          </cell>
          <cell r="AF336">
            <v>0</v>
          </cell>
          <cell r="AG336">
            <v>23344.63</v>
          </cell>
          <cell r="AH336">
            <v>1096891.82</v>
          </cell>
        </row>
        <row r="337">
          <cell r="AE337">
            <v>50606500</v>
          </cell>
          <cell r="AF337">
            <v>0</v>
          </cell>
          <cell r="AG337">
            <v>49130500</v>
          </cell>
          <cell r="AH337">
            <v>1476000</v>
          </cell>
        </row>
        <row r="338">
          <cell r="AE338">
            <v>1100000</v>
          </cell>
          <cell r="AF338">
            <v>0</v>
          </cell>
          <cell r="AG338">
            <v>0</v>
          </cell>
          <cell r="AH338">
            <v>0</v>
          </cell>
        </row>
        <row r="354">
          <cell r="AE354">
            <v>0</v>
          </cell>
          <cell r="AF354">
            <v>0</v>
          </cell>
          <cell r="AG354">
            <v>0</v>
          </cell>
          <cell r="AH354">
            <v>0</v>
          </cell>
        </row>
        <row r="379">
          <cell r="AE379">
            <v>0</v>
          </cell>
          <cell r="AF379">
            <v>0</v>
          </cell>
          <cell r="AG379">
            <v>0</v>
          </cell>
          <cell r="AH379">
            <v>0</v>
          </cell>
        </row>
        <row r="380">
          <cell r="AE380">
            <v>0</v>
          </cell>
          <cell r="AF380">
            <v>0</v>
          </cell>
          <cell r="AG380">
            <v>0</v>
          </cell>
          <cell r="AH380">
            <v>0</v>
          </cell>
        </row>
        <row r="402">
          <cell r="AE402">
            <v>3129600</v>
          </cell>
          <cell r="AF402">
            <v>0</v>
          </cell>
          <cell r="AG402">
            <v>0</v>
          </cell>
          <cell r="AH402">
            <v>2097562</v>
          </cell>
        </row>
        <row r="403">
          <cell r="AE403">
            <v>519600</v>
          </cell>
          <cell r="AF403">
            <v>0</v>
          </cell>
          <cell r="AG403">
            <v>0</v>
          </cell>
          <cell r="AH403">
            <v>275250</v>
          </cell>
        </row>
      </sheetData>
      <sheetData sheetId="41">
        <row r="281">
          <cell r="AN281">
            <v>3244400</v>
          </cell>
          <cell r="AO281">
            <v>0</v>
          </cell>
          <cell r="AP281">
            <v>30379</v>
          </cell>
          <cell r="AQ281">
            <v>1385609.75</v>
          </cell>
        </row>
        <row r="282">
          <cell r="AN282">
            <v>5799100</v>
          </cell>
          <cell r="AO282">
            <v>0</v>
          </cell>
          <cell r="AP282">
            <v>2292100</v>
          </cell>
          <cell r="AQ282">
            <v>347900</v>
          </cell>
        </row>
        <row r="283">
          <cell r="AN283">
            <v>5030600</v>
          </cell>
          <cell r="AO283">
            <v>0</v>
          </cell>
          <cell r="AP283">
            <v>0</v>
          </cell>
          <cell r="AQ283">
            <v>2403260.65</v>
          </cell>
        </row>
        <row r="284">
          <cell r="AN284">
            <v>0</v>
          </cell>
          <cell r="AO284">
            <v>0</v>
          </cell>
          <cell r="AP284">
            <v>0</v>
          </cell>
          <cell r="AQ284">
            <v>0</v>
          </cell>
        </row>
        <row r="336">
          <cell r="AN336">
            <v>3981380</v>
          </cell>
          <cell r="AO336">
            <v>0</v>
          </cell>
          <cell r="AP336">
            <v>28757.17</v>
          </cell>
          <cell r="AQ336">
            <v>1314653.8900000001</v>
          </cell>
        </row>
        <row r="337">
          <cell r="AN337">
            <v>6789790</v>
          </cell>
          <cell r="AO337">
            <v>0</v>
          </cell>
          <cell r="AP337">
            <v>5170400</v>
          </cell>
          <cell r="AQ337">
            <v>1447390</v>
          </cell>
        </row>
        <row r="338">
          <cell r="AN338">
            <v>1222750</v>
          </cell>
          <cell r="AO338">
            <v>0</v>
          </cell>
          <cell r="AP338">
            <v>0</v>
          </cell>
          <cell r="AQ338">
            <v>1222750</v>
          </cell>
        </row>
        <row r="354">
          <cell r="AN354">
            <v>0</v>
          </cell>
          <cell r="AO354">
            <v>0</v>
          </cell>
          <cell r="AP354">
            <v>0</v>
          </cell>
          <cell r="AQ354">
            <v>0</v>
          </cell>
        </row>
        <row r="379">
          <cell r="AN379">
            <v>0</v>
          </cell>
          <cell r="AO379">
            <v>0</v>
          </cell>
          <cell r="AP379">
            <v>0</v>
          </cell>
          <cell r="AQ379">
            <v>0</v>
          </cell>
        </row>
        <row r="380">
          <cell r="AN380">
            <v>0</v>
          </cell>
          <cell r="AO380">
            <v>0</v>
          </cell>
          <cell r="AP380">
            <v>0</v>
          </cell>
          <cell r="AQ380">
            <v>0</v>
          </cell>
        </row>
        <row r="402">
          <cell r="AN402">
            <v>4542700</v>
          </cell>
          <cell r="AO402">
            <v>0</v>
          </cell>
          <cell r="AP402">
            <v>0</v>
          </cell>
          <cell r="AQ402">
            <v>3026800</v>
          </cell>
        </row>
        <row r="403">
          <cell r="AN403">
            <v>821900</v>
          </cell>
          <cell r="AO403">
            <v>0</v>
          </cell>
          <cell r="AP403">
            <v>0</v>
          </cell>
          <cell r="AQ403">
            <v>213133.28</v>
          </cell>
        </row>
      </sheetData>
      <sheetData sheetId="42">
        <row r="281">
          <cell r="V281">
            <v>8725300</v>
          </cell>
          <cell r="W281">
            <v>0</v>
          </cell>
          <cell r="X281">
            <v>9908.2</v>
          </cell>
          <cell r="Y281">
            <v>4305313.57</v>
          </cell>
        </row>
        <row r="282">
          <cell r="V282">
            <v>3065600</v>
          </cell>
          <cell r="W282">
            <v>0</v>
          </cell>
          <cell r="X282">
            <v>1088000</v>
          </cell>
          <cell r="Y282">
            <v>51600</v>
          </cell>
        </row>
        <row r="283">
          <cell r="V283">
            <v>3594250</v>
          </cell>
          <cell r="W283">
            <v>0</v>
          </cell>
          <cell r="X283">
            <v>0</v>
          </cell>
          <cell r="Y283">
            <v>2247375</v>
          </cell>
        </row>
        <row r="284">
          <cell r="V284">
            <v>0</v>
          </cell>
          <cell r="W284">
            <v>0</v>
          </cell>
          <cell r="X284">
            <v>0</v>
          </cell>
          <cell r="Y284">
            <v>0</v>
          </cell>
        </row>
        <row r="336">
          <cell r="V336">
            <v>6299950</v>
          </cell>
          <cell r="W336">
            <v>0</v>
          </cell>
          <cell r="X336">
            <v>0</v>
          </cell>
          <cell r="Y336">
            <v>3243878</v>
          </cell>
        </row>
        <row r="337">
          <cell r="V337">
            <v>610000</v>
          </cell>
          <cell r="W337">
            <v>0</v>
          </cell>
          <cell r="X337">
            <v>0</v>
          </cell>
          <cell r="Y337">
            <v>610000</v>
          </cell>
        </row>
        <row r="338">
          <cell r="V338">
            <v>1268750</v>
          </cell>
          <cell r="W338">
            <v>0</v>
          </cell>
          <cell r="X338">
            <v>0</v>
          </cell>
          <cell r="Y338">
            <v>0</v>
          </cell>
        </row>
        <row r="354">
          <cell r="V354">
            <v>0</v>
          </cell>
          <cell r="W354">
            <v>0</v>
          </cell>
          <cell r="X354">
            <v>0</v>
          </cell>
          <cell r="Y354">
            <v>0</v>
          </cell>
        </row>
        <row r="379">
          <cell r="V379">
            <v>0</v>
          </cell>
          <cell r="W379">
            <v>0</v>
          </cell>
          <cell r="X379">
            <v>0</v>
          </cell>
          <cell r="Y379">
            <v>0</v>
          </cell>
        </row>
        <row r="380">
          <cell r="V380">
            <v>0</v>
          </cell>
          <cell r="W380">
            <v>0</v>
          </cell>
          <cell r="X380">
            <v>0</v>
          </cell>
          <cell r="Y380">
            <v>0</v>
          </cell>
        </row>
        <row r="402">
          <cell r="V402">
            <v>3228500</v>
          </cell>
          <cell r="W402">
            <v>0</v>
          </cell>
          <cell r="X402">
            <v>0</v>
          </cell>
          <cell r="Y402">
            <v>2270760</v>
          </cell>
        </row>
        <row r="403">
          <cell r="V403">
            <v>429900</v>
          </cell>
          <cell r="W403">
            <v>0</v>
          </cell>
          <cell r="X403">
            <v>0</v>
          </cell>
          <cell r="Y403">
            <v>77311</v>
          </cell>
        </row>
      </sheetData>
      <sheetData sheetId="43">
        <row r="281">
          <cell r="AW281">
            <v>4998660</v>
          </cell>
          <cell r="AX281">
            <v>0</v>
          </cell>
          <cell r="AY281">
            <v>35992</v>
          </cell>
          <cell r="AZ281">
            <v>2869968.61</v>
          </cell>
        </row>
        <row r="282">
          <cell r="AW282">
            <v>4007100</v>
          </cell>
          <cell r="AX282">
            <v>0</v>
          </cell>
          <cell r="AY282">
            <v>1327900</v>
          </cell>
          <cell r="AZ282">
            <v>782800</v>
          </cell>
        </row>
        <row r="283">
          <cell r="AW283">
            <v>3564300</v>
          </cell>
          <cell r="AX283">
            <v>0</v>
          </cell>
          <cell r="AY283">
            <v>0</v>
          </cell>
          <cell r="AZ283">
            <v>2321037</v>
          </cell>
        </row>
        <row r="284"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336">
          <cell r="AW336">
            <v>9021780</v>
          </cell>
          <cell r="AX336">
            <v>0</v>
          </cell>
          <cell r="AY336">
            <v>1142991.85</v>
          </cell>
          <cell r="AZ336">
            <v>1405884.0299999998</v>
          </cell>
        </row>
        <row r="337">
          <cell r="AW337">
            <v>2388600</v>
          </cell>
          <cell r="AX337">
            <v>0</v>
          </cell>
          <cell r="AY337">
            <v>1311100</v>
          </cell>
          <cell r="AZ337">
            <v>1077500</v>
          </cell>
        </row>
        <row r="338">
          <cell r="AW338">
            <v>1471250</v>
          </cell>
          <cell r="AX338">
            <v>0</v>
          </cell>
          <cell r="AY338">
            <v>0</v>
          </cell>
          <cell r="AZ338">
            <v>1466885.4</v>
          </cell>
        </row>
        <row r="354"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79"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402">
          <cell r="AW402">
            <v>4284600</v>
          </cell>
          <cell r="AX402">
            <v>0</v>
          </cell>
          <cell r="AY402">
            <v>0</v>
          </cell>
          <cell r="AZ402">
            <v>2958880</v>
          </cell>
        </row>
        <row r="403">
          <cell r="AW403">
            <v>792100</v>
          </cell>
          <cell r="AX403">
            <v>0</v>
          </cell>
          <cell r="AY403">
            <v>0</v>
          </cell>
          <cell r="AZ403">
            <v>308689.05</v>
          </cell>
        </row>
      </sheetData>
      <sheetData sheetId="44">
        <row r="281">
          <cell r="E281">
            <v>7135800</v>
          </cell>
          <cell r="F281">
            <v>0</v>
          </cell>
          <cell r="G281">
            <v>1045000</v>
          </cell>
          <cell r="H281">
            <v>3323858.7899999996</v>
          </cell>
        </row>
        <row r="282">
          <cell r="E282">
            <v>24995410</v>
          </cell>
          <cell r="F282">
            <v>0</v>
          </cell>
          <cell r="G282">
            <v>2283030</v>
          </cell>
          <cell r="H282">
            <v>683780</v>
          </cell>
        </row>
        <row r="283">
          <cell r="E283">
            <v>2995500</v>
          </cell>
          <cell r="F283">
            <v>0</v>
          </cell>
          <cell r="G283">
            <v>0</v>
          </cell>
          <cell r="H283">
            <v>1856280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336">
          <cell r="E336">
            <v>8985440</v>
          </cell>
          <cell r="F336">
            <v>0</v>
          </cell>
          <cell r="G336">
            <v>680969.18</v>
          </cell>
          <cell r="H336">
            <v>4578004.5</v>
          </cell>
        </row>
        <row r="337">
          <cell r="E337">
            <v>2328760</v>
          </cell>
          <cell r="F337">
            <v>0</v>
          </cell>
          <cell r="G337">
            <v>2328760</v>
          </cell>
          <cell r="H337">
            <v>0</v>
          </cell>
        </row>
        <row r="338">
          <cell r="E338">
            <v>1356300</v>
          </cell>
          <cell r="F338">
            <v>0</v>
          </cell>
          <cell r="G338">
            <v>0</v>
          </cell>
          <cell r="H338">
            <v>1285650</v>
          </cell>
        </row>
        <row r="354"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79"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402">
          <cell r="E402">
            <v>5572700</v>
          </cell>
          <cell r="F402">
            <v>0</v>
          </cell>
          <cell r="G402">
            <v>0</v>
          </cell>
          <cell r="H402">
            <v>3853338.58</v>
          </cell>
        </row>
        <row r="403">
          <cell r="E403">
            <v>1359500</v>
          </cell>
          <cell r="F403">
            <v>0</v>
          </cell>
          <cell r="G403">
            <v>0</v>
          </cell>
          <cell r="H403">
            <v>814733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AR1498"/>
  <sheetViews>
    <sheetView tabSelected="1" view="pageBreakPreview" zoomScale="85" zoomScaleNormal="8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2.421875" style="51" customWidth="1"/>
    <col min="2" max="2" width="18.00390625" style="2" customWidth="1"/>
    <col min="3" max="3" width="25.28125" style="2" customWidth="1"/>
    <col min="4" max="4" width="16.8515625" style="2" customWidth="1"/>
    <col min="5" max="5" width="23.140625" style="2" customWidth="1"/>
    <col min="6" max="6" width="23.421875" style="2" customWidth="1"/>
    <col min="7" max="7" width="19.57421875" style="2" customWidth="1"/>
    <col min="8" max="8" width="21.421875" style="2" customWidth="1"/>
    <col min="9" max="12" width="13.421875" style="4" customWidth="1"/>
    <col min="13" max="13" width="16.57421875" style="4" customWidth="1"/>
    <col min="14" max="14" width="17.421875" style="7" customWidth="1"/>
    <col min="15" max="15" width="19.28125" style="7" customWidth="1"/>
    <col min="16" max="16" width="17.57421875" style="7" customWidth="1"/>
    <col min="17" max="17" width="14.28125" style="7" bestFit="1" customWidth="1"/>
    <col min="18" max="18" width="16.28125" style="7" customWidth="1"/>
    <col min="19" max="19" width="19.00390625" style="7" bestFit="1" customWidth="1"/>
    <col min="20" max="20" width="22.7109375" style="7" bestFit="1" customWidth="1"/>
    <col min="21" max="21" width="16.421875" style="7" customWidth="1"/>
    <col min="22" max="22" width="15.57421875" style="7" bestFit="1" customWidth="1"/>
    <col min="23" max="23" width="16.00390625" style="7" bestFit="1" customWidth="1"/>
    <col min="24" max="24" width="14.28125" style="7" bestFit="1" customWidth="1"/>
    <col min="25" max="25" width="12.8515625" style="11" bestFit="1" customWidth="1"/>
    <col min="26" max="27" width="9.140625" style="11" customWidth="1"/>
    <col min="28" max="44" width="9.140625" style="9" customWidth="1"/>
    <col min="45" max="16384" width="9.140625" style="2" customWidth="1"/>
  </cols>
  <sheetData>
    <row r="1" ht="9" customHeight="1"/>
    <row r="2" spans="1:44" s="1" customFormat="1" ht="21">
      <c r="A2" s="115" t="s">
        <v>134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O2" s="14"/>
      <c r="P2" s="14"/>
      <c r="Q2" s="14"/>
      <c r="R2" s="14"/>
      <c r="S2" s="14"/>
      <c r="T2" s="14"/>
      <c r="U2" s="14"/>
      <c r="V2" s="14"/>
      <c r="W2" s="14"/>
      <c r="X2" s="14"/>
      <c r="Y2" s="15"/>
      <c r="Z2" s="15"/>
      <c r="AA2" s="15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s="1" customFormat="1" ht="21">
      <c r="A3" s="116" t="s">
        <v>135</v>
      </c>
      <c r="B3" s="116"/>
      <c r="C3" s="116"/>
      <c r="D3" s="116"/>
      <c r="E3" s="116"/>
      <c r="F3" s="116"/>
      <c r="G3" s="57" t="s">
        <v>43</v>
      </c>
      <c r="H3" s="44" t="s">
        <v>44</v>
      </c>
      <c r="I3" s="19"/>
      <c r="J3" s="19"/>
      <c r="K3" s="19"/>
      <c r="L3" s="19"/>
      <c r="M3" s="19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  <c r="Z3" s="15"/>
      <c r="AA3" s="15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s="1" customFormat="1" ht="7.5" customHeight="1">
      <c r="A4" s="46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7"/>
      <c r="O4" s="16"/>
      <c r="P4" s="16"/>
      <c r="Q4" s="16"/>
      <c r="R4" s="16"/>
      <c r="S4" s="16"/>
      <c r="T4" s="16"/>
      <c r="U4" s="27"/>
      <c r="V4" s="7"/>
      <c r="W4" s="16"/>
      <c r="X4" s="7"/>
      <c r="Y4" s="11"/>
      <c r="Z4" s="15"/>
      <c r="AA4" s="15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8" customHeight="1">
      <c r="A5" s="113" t="s">
        <v>45</v>
      </c>
      <c r="B5" s="113" t="s">
        <v>0</v>
      </c>
      <c r="C5" s="123" t="s">
        <v>1</v>
      </c>
      <c r="D5" s="113" t="s">
        <v>12</v>
      </c>
      <c r="E5" s="113" t="s">
        <v>2</v>
      </c>
      <c r="F5" s="113" t="s">
        <v>10</v>
      </c>
      <c r="G5" s="113" t="s">
        <v>3</v>
      </c>
      <c r="H5" s="113" t="s">
        <v>15</v>
      </c>
      <c r="I5" s="120" t="s">
        <v>9</v>
      </c>
      <c r="J5" s="121"/>
      <c r="K5" s="121"/>
      <c r="L5" s="121"/>
      <c r="M5" s="122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18" ht="18" customHeight="1">
      <c r="A6" s="114"/>
      <c r="B6" s="117"/>
      <c r="C6" s="124"/>
      <c r="D6" s="117"/>
      <c r="E6" s="117"/>
      <c r="F6" s="117"/>
      <c r="G6" s="117"/>
      <c r="H6" s="117"/>
      <c r="I6" s="118" t="s">
        <v>12</v>
      </c>
      <c r="J6" s="118" t="s">
        <v>2</v>
      </c>
      <c r="K6" s="118" t="s">
        <v>10</v>
      </c>
      <c r="L6" s="118" t="s">
        <v>11</v>
      </c>
      <c r="M6" s="118" t="s">
        <v>8</v>
      </c>
      <c r="O6" s="28"/>
      <c r="P6" s="28"/>
      <c r="Q6" s="28"/>
      <c r="R6" s="28"/>
    </row>
    <row r="7" spans="1:18" ht="18" customHeight="1">
      <c r="A7" s="47"/>
      <c r="B7" s="3"/>
      <c r="C7" s="8" t="s">
        <v>4</v>
      </c>
      <c r="D7" s="8" t="s">
        <v>5</v>
      </c>
      <c r="E7" s="8" t="s">
        <v>6</v>
      </c>
      <c r="F7" s="8" t="s">
        <v>7</v>
      </c>
      <c r="G7" s="8" t="s">
        <v>16</v>
      </c>
      <c r="H7" s="8" t="s">
        <v>17</v>
      </c>
      <c r="I7" s="119"/>
      <c r="J7" s="119"/>
      <c r="K7" s="119"/>
      <c r="L7" s="119"/>
      <c r="M7" s="119"/>
      <c r="N7" s="29"/>
      <c r="O7" s="30"/>
      <c r="P7" s="30"/>
      <c r="Q7" s="30"/>
      <c r="R7" s="31"/>
    </row>
    <row r="8" spans="1:44" ht="18.75" customHeight="1">
      <c r="A8" s="45" t="s">
        <v>23</v>
      </c>
      <c r="B8" s="17" t="s">
        <v>42</v>
      </c>
      <c r="C8" s="71"/>
      <c r="D8" s="71"/>
      <c r="E8" s="71"/>
      <c r="F8" s="71"/>
      <c r="G8" s="72"/>
      <c r="H8" s="72"/>
      <c r="I8" s="73"/>
      <c r="J8" s="72"/>
      <c r="K8" s="72"/>
      <c r="L8" s="72"/>
      <c r="M8" s="58"/>
      <c r="N8" s="20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8.75">
      <c r="A9" s="48" t="s">
        <v>46</v>
      </c>
      <c r="B9" s="43" t="s">
        <v>108</v>
      </c>
      <c r="C9" s="75"/>
      <c r="D9" s="75"/>
      <c r="E9" s="75"/>
      <c r="F9" s="75"/>
      <c r="G9" s="76"/>
      <c r="H9" s="76"/>
      <c r="I9" s="77"/>
      <c r="J9" s="76"/>
      <c r="K9" s="76"/>
      <c r="L9" s="76"/>
      <c r="M9" s="59"/>
      <c r="N9" s="20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8.75">
      <c r="A10" s="49"/>
      <c r="B10" s="60" t="s">
        <v>19</v>
      </c>
      <c r="C10" s="78">
        <f>+'[2]ภาพรวมกรม_00'!$E$281</f>
        <v>34228453.4</v>
      </c>
      <c r="D10" s="78">
        <f>+'[2]ภาพรวมกรม_00'!$F$281</f>
        <v>0</v>
      </c>
      <c r="E10" s="78">
        <f>+'[2]ภาพรวมกรม_00'!$G$281</f>
        <v>0</v>
      </c>
      <c r="F10" s="78">
        <f>+'[2]ภาพรวมกรม_00'!$H$281</f>
        <v>6811405.13</v>
      </c>
      <c r="G10" s="85">
        <f>+D10+E10+F10</f>
        <v>6811405.13</v>
      </c>
      <c r="H10" s="81">
        <f>+C10-D10-E10-F10</f>
        <v>27417048.27</v>
      </c>
      <c r="I10" s="86">
        <f>+D10/C10*100</f>
        <v>0</v>
      </c>
      <c r="J10" s="81">
        <f>+E10/C10*100</f>
        <v>0</v>
      </c>
      <c r="K10" s="98">
        <f>+F10/C10*100</f>
        <v>19.89983318965852</v>
      </c>
      <c r="L10" s="81">
        <f>+G10/C10*100</f>
        <v>19.89983318965852</v>
      </c>
      <c r="M10" s="81">
        <f>+H10/C10*100</f>
        <v>80.10016681034148</v>
      </c>
      <c r="N10" s="39"/>
      <c r="O10" s="40"/>
      <c r="P10" s="40"/>
      <c r="Q10" s="40"/>
      <c r="R10" s="40"/>
      <c r="S10" s="41"/>
      <c r="T10" s="41"/>
      <c r="U10" s="41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8.75">
      <c r="A11" s="49"/>
      <c r="B11" s="61" t="s">
        <v>20</v>
      </c>
      <c r="C11" s="97">
        <f>+'[2]ภาพรวมกรม_00'!$E$282</f>
        <v>877478.62</v>
      </c>
      <c r="D11" s="97">
        <f>+'[2]ภาพรวมกรม_00'!$F$282</f>
        <v>0</v>
      </c>
      <c r="E11" s="97">
        <f>+'[2]ภาพรวมกรม_00'!$G$282</f>
        <v>0</v>
      </c>
      <c r="F11" s="97">
        <f>+'[2]ภาพรวมกรม_00'!$H$282</f>
        <v>0</v>
      </c>
      <c r="G11" s="79">
        <f>+D11+E11+F11</f>
        <v>0</v>
      </c>
      <c r="H11" s="98">
        <f>+C11-D11-E11-F11</f>
        <v>877478.62</v>
      </c>
      <c r="I11" s="80">
        <f>+D11/C11*100</f>
        <v>0</v>
      </c>
      <c r="J11" s="98">
        <f>+E11/C11*100</f>
        <v>0</v>
      </c>
      <c r="K11" s="98">
        <f>+F11/C11*100</f>
        <v>0</v>
      </c>
      <c r="L11" s="98">
        <f>+G11/C11*100</f>
        <v>0</v>
      </c>
      <c r="M11" s="98">
        <f>+H11/C11*100</f>
        <v>100</v>
      </c>
      <c r="N11" s="39"/>
      <c r="O11" s="40"/>
      <c r="P11" s="40"/>
      <c r="Q11" s="40"/>
      <c r="R11" s="40"/>
      <c r="S11" s="41"/>
      <c r="T11" s="41"/>
      <c r="U11" s="4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8.75">
      <c r="A12" s="49"/>
      <c r="B12" s="62" t="s">
        <v>21</v>
      </c>
      <c r="C12" s="97">
        <f>+'[2]ภาพรวมกรม_00'!$E$283</f>
        <v>562458</v>
      </c>
      <c r="D12" s="97">
        <f>+'[2]ภาพรวมกรม_00'!$F$283</f>
        <v>0</v>
      </c>
      <c r="E12" s="97">
        <f>+'[2]ภาพรวมกรม_00'!$G$283</f>
        <v>0</v>
      </c>
      <c r="F12" s="97">
        <f>+'[2]ภาพรวมกรม_00'!$H$283</f>
        <v>0</v>
      </c>
      <c r="G12" s="79">
        <f>+D12+E12+F12</f>
        <v>0</v>
      </c>
      <c r="H12" s="98">
        <f>+C12-D12-E12-F12</f>
        <v>562458</v>
      </c>
      <c r="I12" s="80">
        <f>+D12/C12*100</f>
        <v>0</v>
      </c>
      <c r="J12" s="98">
        <f>+E12/C12*100</f>
        <v>0</v>
      </c>
      <c r="K12" s="98">
        <f>+F12/C12*100</f>
        <v>0</v>
      </c>
      <c r="L12" s="98">
        <f>+G12/C12*100</f>
        <v>0</v>
      </c>
      <c r="M12" s="98">
        <f>+H12/C12*100</f>
        <v>100</v>
      </c>
      <c r="N12" s="39"/>
      <c r="O12" s="40"/>
      <c r="P12" s="40"/>
      <c r="Q12" s="40"/>
      <c r="R12" s="40"/>
      <c r="S12" s="41"/>
      <c r="T12" s="41"/>
      <c r="U12" s="41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8.75">
      <c r="A13" s="49"/>
      <c r="B13" s="63" t="s">
        <v>22</v>
      </c>
      <c r="C13" s="97">
        <f>+'[2]ภาพรวมกรม_00'!$E$284</f>
        <v>3036720</v>
      </c>
      <c r="D13" s="97">
        <f>+'[2]ภาพรวมกรม_00'!$F$284</f>
        <v>0</v>
      </c>
      <c r="E13" s="97">
        <f>+'[2]ภาพรวมกรม_00'!$G$284</f>
        <v>0</v>
      </c>
      <c r="F13" s="97">
        <f>+'[2]ภาพรวมกรม_00'!$H$284</f>
        <v>0</v>
      </c>
      <c r="G13" s="79">
        <f>+D13+E13+F13</f>
        <v>0</v>
      </c>
      <c r="H13" s="98">
        <f>+C13-D13-E13-F13</f>
        <v>3036720</v>
      </c>
      <c r="I13" s="80">
        <f>+D13/C13*100</f>
        <v>0</v>
      </c>
      <c r="J13" s="98">
        <f>+E13/C13*100</f>
        <v>0</v>
      </c>
      <c r="K13" s="98">
        <f>+F13/C13*100</f>
        <v>0</v>
      </c>
      <c r="L13" s="98">
        <f>+G13/C13*100</f>
        <v>0</v>
      </c>
      <c r="M13" s="98">
        <f>+H13/C13*100</f>
        <v>100</v>
      </c>
      <c r="N13" s="39"/>
      <c r="O13" s="40"/>
      <c r="P13" s="40"/>
      <c r="Q13" s="40"/>
      <c r="R13" s="40"/>
      <c r="S13" s="41"/>
      <c r="T13" s="41"/>
      <c r="U13" s="41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8.75">
      <c r="A14" s="49"/>
      <c r="B14" s="64" t="s">
        <v>13</v>
      </c>
      <c r="C14" s="108">
        <f aca="true" t="shared" si="0" ref="C14:H14">SUM(C10:C13)</f>
        <v>38705110.019999996</v>
      </c>
      <c r="D14" s="108">
        <f t="shared" si="0"/>
        <v>0</v>
      </c>
      <c r="E14" s="108">
        <f t="shared" si="0"/>
        <v>0</v>
      </c>
      <c r="F14" s="108">
        <f t="shared" si="0"/>
        <v>6811405.13</v>
      </c>
      <c r="G14" s="108">
        <f t="shared" si="0"/>
        <v>6811405.13</v>
      </c>
      <c r="H14" s="108">
        <f t="shared" si="0"/>
        <v>31893704.89</v>
      </c>
      <c r="I14" s="108">
        <f>+D14/C14*100</f>
        <v>0</v>
      </c>
      <c r="J14" s="108">
        <f>+E14/C14*100</f>
        <v>0</v>
      </c>
      <c r="K14" s="108">
        <f>+F14/C14*100</f>
        <v>17.59820635177205</v>
      </c>
      <c r="L14" s="108">
        <f>+G14/C14*100</f>
        <v>17.59820635177205</v>
      </c>
      <c r="M14" s="108">
        <f>+H14/C14*100</f>
        <v>82.40179364822797</v>
      </c>
      <c r="N14" s="20"/>
      <c r="O14" s="16"/>
      <c r="P14" s="42"/>
      <c r="Q14" s="16"/>
      <c r="R14" s="16"/>
      <c r="S14" s="25"/>
      <c r="T14" s="23"/>
      <c r="U14" s="23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8.75">
      <c r="A15" s="49"/>
      <c r="B15" s="17" t="s">
        <v>109</v>
      </c>
      <c r="C15" s="71"/>
      <c r="D15" s="71"/>
      <c r="E15" s="71"/>
      <c r="F15" s="71"/>
      <c r="G15" s="72"/>
      <c r="H15" s="72"/>
      <c r="I15" s="73"/>
      <c r="J15" s="72"/>
      <c r="K15" s="72"/>
      <c r="L15" s="72"/>
      <c r="M15" s="72"/>
      <c r="N15" s="20"/>
      <c r="O15" s="33"/>
      <c r="P15" s="38"/>
      <c r="Q15" s="33"/>
      <c r="R15" s="38"/>
      <c r="S15" s="41"/>
      <c r="T15" s="2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8.75">
      <c r="A16" s="49"/>
      <c r="B16" s="43" t="s">
        <v>107</v>
      </c>
      <c r="C16" s="75"/>
      <c r="D16" s="75"/>
      <c r="E16" s="75"/>
      <c r="F16" s="75"/>
      <c r="G16" s="76"/>
      <c r="H16" s="76"/>
      <c r="I16" s="77"/>
      <c r="J16" s="76"/>
      <c r="K16" s="76"/>
      <c r="L16" s="76"/>
      <c r="M16" s="76"/>
      <c r="N16" s="20"/>
      <c r="O16" s="33"/>
      <c r="P16" s="38"/>
      <c r="Q16" s="33"/>
      <c r="R16" s="38"/>
      <c r="S16" s="41"/>
      <c r="T16" s="2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8.75">
      <c r="A17" s="49"/>
      <c r="B17" s="60" t="s">
        <v>19</v>
      </c>
      <c r="C17" s="78">
        <f>+'[2]ภาพรวมกรม_00'!$E$336</f>
        <v>43502879.7</v>
      </c>
      <c r="D17" s="78">
        <f>+'[2]ภาพรวมกรม_00'!$F$336</f>
        <v>0</v>
      </c>
      <c r="E17" s="78">
        <f>+'[2]ภาพรวมกรม_00'!$G$336</f>
        <v>0</v>
      </c>
      <c r="F17" s="78">
        <f>+'[2]ภาพรวมกรม_00'!$H$336</f>
        <v>1200000</v>
      </c>
      <c r="G17" s="85">
        <f>+D17+E17+F17</f>
        <v>1200000</v>
      </c>
      <c r="H17" s="85">
        <f>+C17-D17-E17-F17</f>
        <v>42302879.7</v>
      </c>
      <c r="I17" s="86">
        <f>+D17/C17*100</f>
        <v>0</v>
      </c>
      <c r="J17" s="81">
        <f>+E17/C17*100</f>
        <v>0</v>
      </c>
      <c r="K17" s="81">
        <f>+F17/C17*100</f>
        <v>2.7584380810542064</v>
      </c>
      <c r="L17" s="81">
        <f>+G17/C17*100</f>
        <v>2.7584380810542064</v>
      </c>
      <c r="M17" s="81">
        <f>+H17/C17*100</f>
        <v>97.24156191894579</v>
      </c>
      <c r="N17" s="20"/>
      <c r="O17" s="33"/>
      <c r="P17" s="38"/>
      <c r="Q17" s="33"/>
      <c r="R17" s="38"/>
      <c r="S17" s="41"/>
      <c r="T17" s="2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8.75">
      <c r="A18" s="49"/>
      <c r="B18" s="61" t="s">
        <v>20</v>
      </c>
      <c r="C18" s="78">
        <f>+'[2]ภาพรวมกรม_00'!$E$337</f>
        <v>8583704</v>
      </c>
      <c r="D18" s="78">
        <f>+'[2]ภาพรวมกรม_00'!$F$337</f>
        <v>0</v>
      </c>
      <c r="E18" s="78">
        <f>+'[2]ภาพรวมกรม_00'!$G$337</f>
        <v>0</v>
      </c>
      <c r="F18" s="78">
        <f>+'[2]ภาพรวมกรม_00'!$H$337</f>
        <v>0</v>
      </c>
      <c r="G18" s="79">
        <f>+D18+E18+F18</f>
        <v>0</v>
      </c>
      <c r="H18" s="79">
        <f>+C18-D18-E18-F18</f>
        <v>8583704</v>
      </c>
      <c r="I18" s="80">
        <f>+D18/C18*100</f>
        <v>0</v>
      </c>
      <c r="J18" s="81">
        <f>+E18/C18*100</f>
        <v>0</v>
      </c>
      <c r="K18" s="81">
        <f>+F18/C18*100</f>
        <v>0</v>
      </c>
      <c r="L18" s="81">
        <f>+G18/C18*100</f>
        <v>0</v>
      </c>
      <c r="M18" s="81">
        <f>+H18/C18*100</f>
        <v>100</v>
      </c>
      <c r="N18" s="20"/>
      <c r="O18" s="33"/>
      <c r="P18" s="38"/>
      <c r="Q18" s="33"/>
      <c r="R18" s="38"/>
      <c r="S18" s="41"/>
      <c r="T18" s="2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8.75">
      <c r="A19" s="49"/>
      <c r="B19" s="62" t="s">
        <v>21</v>
      </c>
      <c r="C19" s="78">
        <f>+'[2]ภาพรวมกรม_00'!$E$338</f>
        <v>0</v>
      </c>
      <c r="D19" s="78">
        <f>+'[2]ภาพรวมกรม_00'!$F$338</f>
        <v>0</v>
      </c>
      <c r="E19" s="78">
        <f>+'[2]ภาพรวมกรม_00'!$G$338</f>
        <v>0</v>
      </c>
      <c r="F19" s="78">
        <f>+'[2]ภาพรวมกรม_00'!$H$338</f>
        <v>0</v>
      </c>
      <c r="G19" s="79">
        <f>+D19+E19+F19</f>
        <v>0</v>
      </c>
      <c r="H19" s="79">
        <f>+C19-D19-E19-F19</f>
        <v>0</v>
      </c>
      <c r="I19" s="80" t="e">
        <f>+D19/C19*100</f>
        <v>#DIV/0!</v>
      </c>
      <c r="J19" s="81" t="e">
        <f>+E19/C19*100</f>
        <v>#DIV/0!</v>
      </c>
      <c r="K19" s="81" t="e">
        <f>+F19/C19*100</f>
        <v>#DIV/0!</v>
      </c>
      <c r="L19" s="81" t="e">
        <f>+G19/C19*100</f>
        <v>#DIV/0!</v>
      </c>
      <c r="M19" s="81" t="e">
        <f>+H19/C19*100</f>
        <v>#DIV/0!</v>
      </c>
      <c r="N19" s="20"/>
      <c r="O19" s="33"/>
      <c r="P19" s="38"/>
      <c r="Q19" s="33"/>
      <c r="R19" s="38"/>
      <c r="S19" s="41"/>
      <c r="T19" s="2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8.75">
      <c r="A20" s="49"/>
      <c r="B20" s="64" t="s">
        <v>13</v>
      </c>
      <c r="C20" s="108">
        <f aca="true" t="shared" si="1" ref="C20:H20">SUM(C17:C19)</f>
        <v>52086583.7</v>
      </c>
      <c r="D20" s="108">
        <f t="shared" si="1"/>
        <v>0</v>
      </c>
      <c r="E20" s="108">
        <f t="shared" si="1"/>
        <v>0</v>
      </c>
      <c r="F20" s="108">
        <f t="shared" si="1"/>
        <v>1200000</v>
      </c>
      <c r="G20" s="108">
        <f t="shared" si="1"/>
        <v>1200000</v>
      </c>
      <c r="H20" s="108">
        <f t="shared" si="1"/>
        <v>50886583.7</v>
      </c>
      <c r="I20" s="108">
        <f>+D20/C20*100</f>
        <v>0</v>
      </c>
      <c r="J20" s="108">
        <f>+E20/C20*100</f>
        <v>0</v>
      </c>
      <c r="K20" s="108">
        <f>+F20/C20*100</f>
        <v>2.3038562231525272</v>
      </c>
      <c r="L20" s="108">
        <f>+G20/C20*100</f>
        <v>2.3038562231525272</v>
      </c>
      <c r="M20" s="108">
        <f>+H20/C20*100</f>
        <v>97.69614377684748</v>
      </c>
      <c r="N20" s="20"/>
      <c r="O20" s="16"/>
      <c r="P20" s="42"/>
      <c r="Q20" s="16"/>
      <c r="R20" s="16"/>
      <c r="S20" s="33"/>
      <c r="T20" s="36"/>
      <c r="U20" s="36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8.75">
      <c r="A21" s="49"/>
      <c r="B21" s="17" t="s">
        <v>133</v>
      </c>
      <c r="C21" s="70"/>
      <c r="D21" s="70"/>
      <c r="E21" s="70"/>
      <c r="F21" s="70"/>
      <c r="G21" s="72"/>
      <c r="H21" s="72"/>
      <c r="I21" s="73"/>
      <c r="J21" s="72"/>
      <c r="K21" s="72"/>
      <c r="L21" s="72"/>
      <c r="M21" s="72"/>
      <c r="N21" s="20"/>
      <c r="O21" s="33"/>
      <c r="P21" s="38"/>
      <c r="Q21" s="33"/>
      <c r="R21" s="38"/>
      <c r="S21" s="41"/>
      <c r="T21" s="2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8.75">
      <c r="A22" s="49"/>
      <c r="B22" s="43" t="s">
        <v>110</v>
      </c>
      <c r="C22" s="74"/>
      <c r="D22" s="74"/>
      <c r="E22" s="74"/>
      <c r="F22" s="74"/>
      <c r="G22" s="76"/>
      <c r="H22" s="76"/>
      <c r="I22" s="77"/>
      <c r="J22" s="76"/>
      <c r="K22" s="76"/>
      <c r="L22" s="76"/>
      <c r="M22" s="76"/>
      <c r="N22" s="20"/>
      <c r="O22" s="33"/>
      <c r="P22" s="38"/>
      <c r="Q22" s="33"/>
      <c r="R22" s="38"/>
      <c r="S22" s="34"/>
      <c r="T22" s="34"/>
      <c r="U22" s="34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8.75">
      <c r="A23" s="49"/>
      <c r="B23" s="60" t="s">
        <v>19</v>
      </c>
      <c r="C23" s="78">
        <f>+'[2]ภาพรวมกรม_00'!$E$354</f>
        <v>0</v>
      </c>
      <c r="D23" s="78">
        <f>+'[2]ภาพรวมกรม_00'!$F$354</f>
        <v>0</v>
      </c>
      <c r="E23" s="78">
        <f>+'[2]ภาพรวมกรม_00'!$G$354</f>
        <v>0</v>
      </c>
      <c r="F23" s="78">
        <f>+'[2]ภาพรวมกรม_00'!$H$354</f>
        <v>0</v>
      </c>
      <c r="G23" s="85">
        <f>+D23+E23+F23</f>
        <v>0</v>
      </c>
      <c r="H23" s="85">
        <f>+C23-D23-E23-F23</f>
        <v>0</v>
      </c>
      <c r="I23" s="86" t="e">
        <f>+D23/C23*100</f>
        <v>#DIV/0!</v>
      </c>
      <c r="J23" s="81" t="e">
        <f>+E23/C23*100</f>
        <v>#DIV/0!</v>
      </c>
      <c r="K23" s="87" t="e">
        <f>+F23/C23*100</f>
        <v>#DIV/0!</v>
      </c>
      <c r="L23" s="87" t="e">
        <f>+G23/C23*100</f>
        <v>#DIV/0!</v>
      </c>
      <c r="M23" s="87" t="e">
        <f>+H23/C23*100</f>
        <v>#DIV/0!</v>
      </c>
      <c r="N23" s="20"/>
      <c r="O23" s="33"/>
      <c r="P23" s="38"/>
      <c r="Q23" s="33"/>
      <c r="R23" s="38"/>
      <c r="S23" s="34"/>
      <c r="T23" s="34"/>
      <c r="U23" s="34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8.75">
      <c r="A24" s="49"/>
      <c r="B24" s="64" t="s">
        <v>13</v>
      </c>
      <c r="C24" s="82">
        <f aca="true" t="shared" si="2" ref="C24:H24">SUM(C23:C23)</f>
        <v>0</v>
      </c>
      <c r="D24" s="82">
        <f>SUM(D23:D23)</f>
        <v>0</v>
      </c>
      <c r="E24" s="82">
        <f>SUM(E23:E23)</f>
        <v>0</v>
      </c>
      <c r="F24" s="82">
        <f>SUM(F23:F23)</f>
        <v>0</v>
      </c>
      <c r="G24" s="82">
        <f t="shared" si="2"/>
        <v>0</v>
      </c>
      <c r="H24" s="82">
        <f t="shared" si="2"/>
        <v>0</v>
      </c>
      <c r="I24" s="83" t="e">
        <f>+D24/C24*100</f>
        <v>#DIV/0!</v>
      </c>
      <c r="J24" s="84" t="e">
        <f>+E24/C24*100</f>
        <v>#DIV/0!</v>
      </c>
      <c r="K24" s="84" t="e">
        <f>+F24/C24*100</f>
        <v>#DIV/0!</v>
      </c>
      <c r="L24" s="84" t="e">
        <f>+G24/C24*100</f>
        <v>#DIV/0!</v>
      </c>
      <c r="M24" s="84" t="e">
        <f>+H24/C24*100</f>
        <v>#DIV/0!</v>
      </c>
      <c r="N24" s="20"/>
      <c r="O24" s="33"/>
      <c r="P24" s="38"/>
      <c r="Q24" s="33"/>
      <c r="R24" s="38"/>
      <c r="S24" s="34"/>
      <c r="T24" s="34"/>
      <c r="U24" s="34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13" ht="18.75">
      <c r="A25" s="49"/>
      <c r="B25" s="43" t="s">
        <v>130</v>
      </c>
      <c r="C25" s="74"/>
      <c r="D25" s="74"/>
      <c r="E25" s="74"/>
      <c r="F25" s="74"/>
      <c r="G25" s="76"/>
      <c r="H25" s="76"/>
      <c r="I25" s="77"/>
      <c r="J25" s="76"/>
      <c r="K25" s="76"/>
      <c r="L25" s="76"/>
      <c r="M25" s="76"/>
    </row>
    <row r="26" spans="1:44" ht="18.75">
      <c r="A26" s="49"/>
      <c r="B26" s="60" t="s">
        <v>19</v>
      </c>
      <c r="C26" s="78">
        <f>+'[2]ภาพรวมกรม_00'!$E$379</f>
        <v>0</v>
      </c>
      <c r="D26" s="78">
        <f>+'[2]ภาพรวมกรม_00'!$F$379</f>
        <v>0</v>
      </c>
      <c r="E26" s="78">
        <f>+'[2]ภาพรวมกรม_00'!$G$379</f>
        <v>0</v>
      </c>
      <c r="F26" s="78">
        <f>+'[2]ภาพรวมกรม_00'!$H$379</f>
        <v>0</v>
      </c>
      <c r="G26" s="85">
        <f>+D26+E26+F26</f>
        <v>0</v>
      </c>
      <c r="H26" s="85">
        <f>+C26-D26-E26-F26</f>
        <v>0</v>
      </c>
      <c r="I26" s="86" t="e">
        <f>+D26/C26*100</f>
        <v>#DIV/0!</v>
      </c>
      <c r="J26" s="81" t="e">
        <f>+E26/C26*100</f>
        <v>#DIV/0!</v>
      </c>
      <c r="K26" s="81" t="e">
        <f>+F26/C26*100</f>
        <v>#DIV/0!</v>
      </c>
      <c r="L26" s="81" t="e">
        <f>+G26/C26*100</f>
        <v>#DIV/0!</v>
      </c>
      <c r="M26" s="81" t="e">
        <f>+H26/C26*100</f>
        <v>#DIV/0!</v>
      </c>
      <c r="N26" s="20"/>
      <c r="O26" s="33"/>
      <c r="P26" s="38"/>
      <c r="Q26" s="33"/>
      <c r="R26" s="38"/>
      <c r="S26" s="34"/>
      <c r="T26" s="34"/>
      <c r="U26" s="34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18.75">
      <c r="A27" s="49"/>
      <c r="B27" s="61" t="s">
        <v>20</v>
      </c>
      <c r="C27" s="78">
        <f>+'[2]ภาพรวมกรม_00'!$E$380</f>
        <v>0</v>
      </c>
      <c r="D27" s="78">
        <f>+'[2]ภาพรวมกรม_00'!$F$380</f>
        <v>0</v>
      </c>
      <c r="E27" s="78">
        <f>+'[2]ภาพรวมกรม_00'!$G$380</f>
        <v>0</v>
      </c>
      <c r="F27" s="78">
        <f>+'[2]ภาพรวมกรม_00'!$H$380</f>
        <v>0</v>
      </c>
      <c r="G27" s="79">
        <f>+D27+E27+F27</f>
        <v>0</v>
      </c>
      <c r="H27" s="79">
        <f>+C27-D27-E27-F27</f>
        <v>0</v>
      </c>
      <c r="I27" s="80" t="e">
        <f>+D27/C27*100</f>
        <v>#DIV/0!</v>
      </c>
      <c r="J27" s="81" t="e">
        <f>+E27/C27*100</f>
        <v>#DIV/0!</v>
      </c>
      <c r="K27" s="81" t="e">
        <f>+F27/C27*100</f>
        <v>#DIV/0!</v>
      </c>
      <c r="L27" s="81" t="e">
        <f>+G27/C27*100</f>
        <v>#DIV/0!</v>
      </c>
      <c r="M27" s="81" t="e">
        <f>+H27/C27*100</f>
        <v>#DIV/0!</v>
      </c>
      <c r="N27" s="20"/>
      <c r="O27" s="33"/>
      <c r="P27" s="38"/>
      <c r="Q27" s="33"/>
      <c r="R27" s="38"/>
      <c r="S27" s="34"/>
      <c r="T27" s="34"/>
      <c r="U27" s="34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18.75">
      <c r="A28" s="49"/>
      <c r="B28" s="64" t="s">
        <v>13</v>
      </c>
      <c r="C28" s="82">
        <f aca="true" t="shared" si="3" ref="C28:H28">SUM(C26:C27)</f>
        <v>0</v>
      </c>
      <c r="D28" s="82">
        <f>SUM(D26:D27)</f>
        <v>0</v>
      </c>
      <c r="E28" s="82">
        <f>SUM(E26:E27)</f>
        <v>0</v>
      </c>
      <c r="F28" s="82">
        <f>SUM(F26:F27)</f>
        <v>0</v>
      </c>
      <c r="G28" s="82">
        <f t="shared" si="3"/>
        <v>0</v>
      </c>
      <c r="H28" s="82">
        <f t="shared" si="3"/>
        <v>0</v>
      </c>
      <c r="I28" s="83" t="e">
        <f>+D28/C28*100</f>
        <v>#DIV/0!</v>
      </c>
      <c r="J28" s="84" t="e">
        <f>+E28/C28*100</f>
        <v>#DIV/0!</v>
      </c>
      <c r="K28" s="84" t="e">
        <f>+F28/C28*100</f>
        <v>#DIV/0!</v>
      </c>
      <c r="L28" s="84" t="e">
        <f>+G28/C28*100</f>
        <v>#DIV/0!</v>
      </c>
      <c r="M28" s="84" t="e">
        <f>+H28/C28*100</f>
        <v>#DIV/0!</v>
      </c>
      <c r="N28" s="20"/>
      <c r="O28" s="33"/>
      <c r="P28" s="38"/>
      <c r="Q28" s="33"/>
      <c r="R28" s="38"/>
      <c r="S28" s="34"/>
      <c r="T28" s="34"/>
      <c r="U28" s="34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8.75">
      <c r="A29" s="49"/>
      <c r="B29" s="17" t="s">
        <v>128</v>
      </c>
      <c r="C29" s="88"/>
      <c r="D29" s="88"/>
      <c r="E29" s="88"/>
      <c r="F29" s="88"/>
      <c r="G29" s="89"/>
      <c r="H29" s="89"/>
      <c r="I29" s="90"/>
      <c r="J29" s="89"/>
      <c r="K29" s="89"/>
      <c r="L29" s="89"/>
      <c r="M29" s="89"/>
      <c r="N29" s="20"/>
      <c r="O29" s="33"/>
      <c r="P29" s="38"/>
      <c r="Q29" s="33"/>
      <c r="R29" s="38"/>
      <c r="S29" s="34"/>
      <c r="T29" s="34"/>
      <c r="U29" s="34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8.75">
      <c r="A30" s="49"/>
      <c r="B30" s="43" t="s">
        <v>129</v>
      </c>
      <c r="C30" s="91"/>
      <c r="D30" s="91"/>
      <c r="E30" s="91"/>
      <c r="F30" s="91"/>
      <c r="G30" s="92"/>
      <c r="H30" s="92"/>
      <c r="I30" s="93"/>
      <c r="J30" s="92"/>
      <c r="K30" s="92"/>
      <c r="L30" s="92"/>
      <c r="M30" s="92"/>
      <c r="N30" s="20"/>
      <c r="O30" s="36"/>
      <c r="P30" s="35"/>
      <c r="Q30" s="36"/>
      <c r="R30" s="36"/>
      <c r="S30" s="33"/>
      <c r="T30" s="36"/>
      <c r="U30" s="36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8.75">
      <c r="A31" s="49"/>
      <c r="B31" s="66" t="s">
        <v>18</v>
      </c>
      <c r="C31" s="94">
        <f>+'[2]ภาพรวมกรม_00'!$E$402</f>
        <v>825976800</v>
      </c>
      <c r="D31" s="94">
        <f>+'[2]ภาพรวมกรม_00'!$F$402</f>
        <v>0</v>
      </c>
      <c r="E31" s="94">
        <f>+'[2]ภาพรวมกรม_00'!$G$402</f>
        <v>0</v>
      </c>
      <c r="F31" s="94">
        <f>+'[2]ภาพรวมกรม_00'!$H$402</f>
        <v>554073390.78</v>
      </c>
      <c r="G31" s="95">
        <f>+D31+E31+F31</f>
        <v>554073390.78</v>
      </c>
      <c r="H31" s="95">
        <f>+C31-D31-E31-F31</f>
        <v>271903409.22</v>
      </c>
      <c r="I31" s="96">
        <f>+D31/C31*100</f>
        <v>0</v>
      </c>
      <c r="J31" s="95">
        <f>+E31/C31*100</f>
        <v>0</v>
      </c>
      <c r="K31" s="95">
        <f>+F31/C31*100</f>
        <v>67.08098711489234</v>
      </c>
      <c r="L31" s="95">
        <f>+G31/C31*100</f>
        <v>67.08098711489234</v>
      </c>
      <c r="M31" s="95">
        <f>+H31/C31*100</f>
        <v>32.919012885107676</v>
      </c>
      <c r="N31" s="20"/>
      <c r="O31" s="36"/>
      <c r="P31" s="35"/>
      <c r="Q31" s="36"/>
      <c r="R31" s="36"/>
      <c r="S31" s="33"/>
      <c r="T31" s="36"/>
      <c r="U31" s="36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18.75">
      <c r="A32" s="49"/>
      <c r="B32" s="62" t="s">
        <v>19</v>
      </c>
      <c r="C32" s="97">
        <f>+'[2]ภาพรวมกรม_00'!$E$403</f>
        <v>2494500</v>
      </c>
      <c r="D32" s="97">
        <f>+'[2]ภาพรวมกรม_00'!$F$403</f>
        <v>0</v>
      </c>
      <c r="E32" s="97">
        <f>+'[2]ภาพรวมกรม_00'!$G$403</f>
        <v>0</v>
      </c>
      <c r="F32" s="97">
        <f>+'[2]ภาพรวมกรม_00'!$H$403</f>
        <v>2051006.4</v>
      </c>
      <c r="G32" s="98">
        <f>+D32+E32+F32</f>
        <v>2051006.4</v>
      </c>
      <c r="H32" s="98">
        <f>+C32-D32-E32-F32</f>
        <v>443493.6000000001</v>
      </c>
      <c r="I32" s="80">
        <f>+D32/C32*100</f>
        <v>0</v>
      </c>
      <c r="J32" s="98">
        <f>+E32/C32*100</f>
        <v>0</v>
      </c>
      <c r="K32" s="98">
        <f>+F32/C32*100</f>
        <v>82.22114251352977</v>
      </c>
      <c r="L32" s="98">
        <f>+G32/C32*100</f>
        <v>82.22114251352977</v>
      </c>
      <c r="M32" s="98">
        <f>+H32/C32*100</f>
        <v>17.778857486470237</v>
      </c>
      <c r="N32" s="20"/>
      <c r="O32" s="20"/>
      <c r="P32" s="20"/>
      <c r="Q32" s="20"/>
      <c r="R32" s="20"/>
      <c r="S32" s="22"/>
      <c r="T32" s="22"/>
      <c r="U32" s="2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8.75">
      <c r="A33" s="49"/>
      <c r="B33" s="65" t="s">
        <v>13</v>
      </c>
      <c r="C33" s="82">
        <f aca="true" t="shared" si="4" ref="C33:H33">SUM(C31:C32)</f>
        <v>828471300</v>
      </c>
      <c r="D33" s="82">
        <f t="shared" si="4"/>
        <v>0</v>
      </c>
      <c r="E33" s="82">
        <f t="shared" si="4"/>
        <v>0</v>
      </c>
      <c r="F33" s="82">
        <f t="shared" si="4"/>
        <v>556124397.18</v>
      </c>
      <c r="G33" s="82">
        <f t="shared" si="4"/>
        <v>556124397.18</v>
      </c>
      <c r="H33" s="82">
        <f t="shared" si="4"/>
        <v>272346902.82000005</v>
      </c>
      <c r="I33" s="99">
        <f>+D33/C33*100</f>
        <v>0</v>
      </c>
      <c r="J33" s="100">
        <f>+E33/C33*100</f>
        <v>0</v>
      </c>
      <c r="K33" s="100">
        <f>+F33/C33*100</f>
        <v>67.12657362783719</v>
      </c>
      <c r="L33" s="100">
        <f>+G33/C33*100</f>
        <v>67.12657362783719</v>
      </c>
      <c r="M33" s="100">
        <f>+H33/C33*100</f>
        <v>32.873426372162804</v>
      </c>
      <c r="N33" s="20"/>
      <c r="O33" s="32"/>
      <c r="P33" s="32"/>
      <c r="Q33" s="32"/>
      <c r="R33" s="3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21.75" thickBot="1">
      <c r="A34" s="49"/>
      <c r="B34" s="18" t="s">
        <v>132</v>
      </c>
      <c r="C34" s="101"/>
      <c r="D34" s="101"/>
      <c r="E34" s="101"/>
      <c r="F34" s="101"/>
      <c r="G34" s="102"/>
      <c r="H34" s="102"/>
      <c r="I34" s="103"/>
      <c r="J34" s="102"/>
      <c r="K34" s="102"/>
      <c r="L34" s="102"/>
      <c r="M34" s="102"/>
      <c r="N34" s="20"/>
      <c r="O34" s="33"/>
      <c r="P34" s="33"/>
      <c r="Q34" s="33"/>
      <c r="R34" s="33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spans="1:44" s="5" customFormat="1" ht="19.5" thickTop="1">
      <c r="A35" s="50"/>
      <c r="B35" s="60" t="s">
        <v>18</v>
      </c>
      <c r="C35" s="78">
        <f aca="true" t="shared" si="5" ref="C35:H35">+C31</f>
        <v>825976800</v>
      </c>
      <c r="D35" s="78">
        <f t="shared" si="5"/>
        <v>0</v>
      </c>
      <c r="E35" s="78">
        <f t="shared" si="5"/>
        <v>0</v>
      </c>
      <c r="F35" s="78">
        <f t="shared" si="5"/>
        <v>554073390.78</v>
      </c>
      <c r="G35" s="78">
        <f t="shared" si="5"/>
        <v>554073390.78</v>
      </c>
      <c r="H35" s="78">
        <f t="shared" si="5"/>
        <v>271903409.22</v>
      </c>
      <c r="I35" s="86">
        <f aca="true" t="shared" si="6" ref="I35:I40">+D35/C35*100</f>
        <v>0</v>
      </c>
      <c r="J35" s="81">
        <f aca="true" t="shared" si="7" ref="J35:J40">+E35/C35*100</f>
        <v>0</v>
      </c>
      <c r="K35" s="81">
        <f aca="true" t="shared" si="8" ref="K35:K40">+F35/C35*100</f>
        <v>67.08098711489234</v>
      </c>
      <c r="L35" s="81">
        <f aca="true" t="shared" si="9" ref="L35:L40">+G35/C35*100</f>
        <v>67.08098711489234</v>
      </c>
      <c r="M35" s="81">
        <f aca="true" t="shared" si="10" ref="M35:M40">+H35/C35*100</f>
        <v>32.919012885107676</v>
      </c>
      <c r="N35" s="20"/>
      <c r="O35" s="35"/>
      <c r="P35" s="35"/>
      <c r="Q35" s="35"/>
      <c r="R35" s="36"/>
      <c r="S35" s="33"/>
      <c r="T35" s="36"/>
      <c r="U35" s="36"/>
      <c r="V35" s="7"/>
      <c r="W35" s="7"/>
      <c r="X35" s="12"/>
      <c r="Y35" s="12"/>
      <c r="Z35" s="12"/>
      <c r="AA35" s="12"/>
      <c r="AB35" s="10"/>
      <c r="AC35" s="10"/>
      <c r="AD35" s="10"/>
      <c r="AE35" s="10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8.75">
      <c r="A36" s="49"/>
      <c r="B36" s="62" t="s">
        <v>19</v>
      </c>
      <c r="C36" s="97">
        <f aca="true" t="shared" si="11" ref="C36:H36">+C10+C17+C23+C26+C32</f>
        <v>80225833.1</v>
      </c>
      <c r="D36" s="97">
        <f t="shared" si="11"/>
        <v>0</v>
      </c>
      <c r="E36" s="97">
        <f t="shared" si="11"/>
        <v>0</v>
      </c>
      <c r="F36" s="97">
        <f t="shared" si="11"/>
        <v>10062411.53</v>
      </c>
      <c r="G36" s="97">
        <f t="shared" si="11"/>
        <v>10062411.53</v>
      </c>
      <c r="H36" s="97">
        <f t="shared" si="11"/>
        <v>70163421.57</v>
      </c>
      <c r="I36" s="86">
        <f t="shared" si="6"/>
        <v>0</v>
      </c>
      <c r="J36" s="81">
        <f t="shared" si="7"/>
        <v>0</v>
      </c>
      <c r="K36" s="81">
        <f t="shared" si="8"/>
        <v>12.54260771272689</v>
      </c>
      <c r="L36" s="81">
        <f t="shared" si="9"/>
        <v>12.54260771272689</v>
      </c>
      <c r="M36" s="81">
        <f t="shared" si="10"/>
        <v>87.45739228727311</v>
      </c>
      <c r="N36" s="20"/>
      <c r="O36" s="37"/>
      <c r="P36" s="37"/>
      <c r="Q36" s="37"/>
      <c r="R36" s="37"/>
      <c r="S36" s="11"/>
      <c r="T36" s="11"/>
      <c r="U36" s="11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8.75">
      <c r="A37" s="49"/>
      <c r="B37" s="61" t="s">
        <v>20</v>
      </c>
      <c r="C37" s="104">
        <f aca="true" t="shared" si="12" ref="C37:H37">+C11+C18+C27</f>
        <v>9461182.62</v>
      </c>
      <c r="D37" s="104">
        <f t="shared" si="12"/>
        <v>0</v>
      </c>
      <c r="E37" s="104">
        <f t="shared" si="12"/>
        <v>0</v>
      </c>
      <c r="F37" s="104">
        <f t="shared" si="12"/>
        <v>0</v>
      </c>
      <c r="G37" s="104">
        <f t="shared" si="12"/>
        <v>0</v>
      </c>
      <c r="H37" s="104">
        <f t="shared" si="12"/>
        <v>9461182.62</v>
      </c>
      <c r="I37" s="104">
        <f t="shared" si="6"/>
        <v>0</v>
      </c>
      <c r="J37" s="104">
        <f t="shared" si="7"/>
        <v>0</v>
      </c>
      <c r="K37" s="104">
        <f t="shared" si="8"/>
        <v>0</v>
      </c>
      <c r="L37" s="104">
        <f t="shared" si="9"/>
        <v>0</v>
      </c>
      <c r="M37" s="104">
        <f t="shared" si="10"/>
        <v>100</v>
      </c>
      <c r="N37" s="52"/>
      <c r="O37" s="53"/>
      <c r="P37" s="53"/>
      <c r="Q37" s="53"/>
      <c r="R37" s="53"/>
      <c r="S37" s="53"/>
      <c r="T37" s="34"/>
      <c r="U37" s="34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8.75">
      <c r="A38" s="49"/>
      <c r="B38" s="62" t="s">
        <v>21</v>
      </c>
      <c r="C38" s="97">
        <f aca="true" t="shared" si="13" ref="C38:H38">+C12+C19</f>
        <v>562458</v>
      </c>
      <c r="D38" s="97">
        <f t="shared" si="13"/>
        <v>0</v>
      </c>
      <c r="E38" s="97">
        <f t="shared" si="13"/>
        <v>0</v>
      </c>
      <c r="F38" s="97">
        <f t="shared" si="13"/>
        <v>0</v>
      </c>
      <c r="G38" s="97">
        <f t="shared" si="13"/>
        <v>0</v>
      </c>
      <c r="H38" s="97">
        <f t="shared" si="13"/>
        <v>562458</v>
      </c>
      <c r="I38" s="86">
        <f t="shared" si="6"/>
        <v>0</v>
      </c>
      <c r="J38" s="81">
        <f t="shared" si="7"/>
        <v>0</v>
      </c>
      <c r="K38" s="81">
        <f t="shared" si="8"/>
        <v>0</v>
      </c>
      <c r="L38" s="81">
        <f t="shared" si="9"/>
        <v>0</v>
      </c>
      <c r="M38" s="81">
        <f t="shared" si="10"/>
        <v>100</v>
      </c>
      <c r="N38" s="26"/>
      <c r="O38" s="54"/>
      <c r="P38" s="54"/>
      <c r="Q38" s="54"/>
      <c r="R38" s="54"/>
      <c r="S38" s="54"/>
      <c r="T38" s="36"/>
      <c r="U38" s="36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8.75">
      <c r="A39" s="49"/>
      <c r="B39" s="67" t="s">
        <v>22</v>
      </c>
      <c r="C39" s="105">
        <f aca="true" t="shared" si="14" ref="C39:H39">+C13</f>
        <v>3036720</v>
      </c>
      <c r="D39" s="105">
        <f t="shared" si="14"/>
        <v>0</v>
      </c>
      <c r="E39" s="105">
        <f t="shared" si="14"/>
        <v>0</v>
      </c>
      <c r="F39" s="105">
        <f t="shared" si="14"/>
        <v>0</v>
      </c>
      <c r="G39" s="105">
        <f t="shared" si="14"/>
        <v>0</v>
      </c>
      <c r="H39" s="105">
        <f t="shared" si="14"/>
        <v>3036720</v>
      </c>
      <c r="I39" s="86">
        <f t="shared" si="6"/>
        <v>0</v>
      </c>
      <c r="J39" s="81">
        <f t="shared" si="7"/>
        <v>0</v>
      </c>
      <c r="K39" s="81">
        <f t="shared" si="8"/>
        <v>0</v>
      </c>
      <c r="L39" s="81">
        <f t="shared" si="9"/>
        <v>0</v>
      </c>
      <c r="M39" s="81">
        <f t="shared" si="10"/>
        <v>100</v>
      </c>
      <c r="N39" s="26"/>
      <c r="O39" s="54"/>
      <c r="P39" s="54"/>
      <c r="Q39" s="54"/>
      <c r="R39" s="54"/>
      <c r="S39" s="54"/>
      <c r="T39" s="36"/>
      <c r="U39" s="36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9.5" thickBot="1">
      <c r="A40" s="109"/>
      <c r="B40" s="68" t="s">
        <v>14</v>
      </c>
      <c r="C40" s="106">
        <f aca="true" t="shared" si="15" ref="C40:H40">SUM(C35:C39)</f>
        <v>919262993.72</v>
      </c>
      <c r="D40" s="106">
        <f t="shared" si="15"/>
        <v>0</v>
      </c>
      <c r="E40" s="106">
        <f t="shared" si="15"/>
        <v>0</v>
      </c>
      <c r="F40" s="106">
        <f t="shared" si="15"/>
        <v>564135802.31</v>
      </c>
      <c r="G40" s="106">
        <f t="shared" si="15"/>
        <v>564135802.31</v>
      </c>
      <c r="H40" s="106">
        <f t="shared" si="15"/>
        <v>355127191.41</v>
      </c>
      <c r="I40" s="106">
        <f t="shared" si="6"/>
        <v>0</v>
      </c>
      <c r="J40" s="106">
        <f t="shared" si="7"/>
        <v>0</v>
      </c>
      <c r="K40" s="106">
        <f t="shared" si="8"/>
        <v>61.36827068683579</v>
      </c>
      <c r="L40" s="107">
        <f t="shared" si="9"/>
        <v>61.36827068683579</v>
      </c>
      <c r="M40" s="106">
        <f t="shared" si="10"/>
        <v>38.6317293131642</v>
      </c>
      <c r="N40" s="26"/>
      <c r="O40" s="54"/>
      <c r="P40" s="54"/>
      <c r="Q40" s="54"/>
      <c r="R40" s="54"/>
      <c r="S40" s="54"/>
      <c r="T40" s="36"/>
      <c r="U40" s="36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9.5" thickTop="1">
      <c r="A41" s="45" t="s">
        <v>24</v>
      </c>
      <c r="B41" s="17" t="s">
        <v>42</v>
      </c>
      <c r="C41" s="71"/>
      <c r="D41" s="71"/>
      <c r="E41" s="71"/>
      <c r="F41" s="71"/>
      <c r="G41" s="72"/>
      <c r="H41" s="72"/>
      <c r="I41" s="73"/>
      <c r="J41" s="72"/>
      <c r="K41" s="72"/>
      <c r="L41" s="72"/>
      <c r="M41" s="58"/>
      <c r="N41" s="20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8.75">
      <c r="A42" s="48" t="s">
        <v>47</v>
      </c>
      <c r="B42" s="43" t="s">
        <v>108</v>
      </c>
      <c r="C42" s="75"/>
      <c r="D42" s="75"/>
      <c r="E42" s="75"/>
      <c r="F42" s="75"/>
      <c r="G42" s="76"/>
      <c r="H42" s="76"/>
      <c r="I42" s="77"/>
      <c r="J42" s="76"/>
      <c r="K42" s="76"/>
      <c r="L42" s="76"/>
      <c r="M42" s="59"/>
      <c r="N42" s="20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8.75">
      <c r="A43" s="49"/>
      <c r="B43" s="60" t="s">
        <v>19</v>
      </c>
      <c r="C43" s="78">
        <f>+'[2]ตรวจสอบ_01'!$E$281</f>
        <v>458100</v>
      </c>
      <c r="D43" s="78">
        <f>+'[2]ตรวจสอบ_01'!$F$281</f>
        <v>0</v>
      </c>
      <c r="E43" s="78">
        <f>+'[2]ตรวจสอบ_01'!$G$281</f>
        <v>0</v>
      </c>
      <c r="F43" s="78">
        <f>+'[2]ตรวจสอบ_01'!$H$281</f>
        <v>385339.1</v>
      </c>
      <c r="G43" s="85">
        <f>+D43+E43+F43</f>
        <v>385339.1</v>
      </c>
      <c r="H43" s="81">
        <f>+C43-D43-E43-F43</f>
        <v>72760.90000000002</v>
      </c>
      <c r="I43" s="86">
        <f>+D43/C43*100</f>
        <v>0</v>
      </c>
      <c r="J43" s="81">
        <f>+E43/C43*100</f>
        <v>0</v>
      </c>
      <c r="K43" s="98">
        <f>+F43/C43*100</f>
        <v>84.1168085570836</v>
      </c>
      <c r="L43" s="81">
        <f>+G43/C43*100</f>
        <v>84.1168085570836</v>
      </c>
      <c r="M43" s="81">
        <f>+H43/C43*100</f>
        <v>15.8831914429164</v>
      </c>
      <c r="N43" s="39"/>
      <c r="O43" s="40"/>
      <c r="P43" s="40"/>
      <c r="Q43" s="40"/>
      <c r="R43" s="40"/>
      <c r="S43" s="41"/>
      <c r="T43" s="41"/>
      <c r="U43" s="41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8.75">
      <c r="A44" s="49"/>
      <c r="B44" s="61" t="s">
        <v>20</v>
      </c>
      <c r="C44" s="97">
        <f>+'[2]ตรวจสอบ_01'!$E$282</f>
        <v>0</v>
      </c>
      <c r="D44" s="97">
        <f>+'[2]ตรวจสอบ_01'!$F$282</f>
        <v>0</v>
      </c>
      <c r="E44" s="97">
        <f>+'[2]ตรวจสอบ_01'!$G$282</f>
        <v>0</v>
      </c>
      <c r="F44" s="97">
        <f>+'[2]ตรวจสอบ_01'!$H$282</f>
        <v>0</v>
      </c>
      <c r="G44" s="79">
        <f>+D44+E44+F44</f>
        <v>0</v>
      </c>
      <c r="H44" s="98">
        <f>+C44-D44-E44-F44</f>
        <v>0</v>
      </c>
      <c r="I44" s="80" t="e">
        <f>+D44/C44*100</f>
        <v>#DIV/0!</v>
      </c>
      <c r="J44" s="98" t="e">
        <f>+E44/C44*100</f>
        <v>#DIV/0!</v>
      </c>
      <c r="K44" s="98" t="e">
        <f>+F44/C44*100</f>
        <v>#DIV/0!</v>
      </c>
      <c r="L44" s="98" t="e">
        <f>+G44/C44*100</f>
        <v>#DIV/0!</v>
      </c>
      <c r="M44" s="98" t="e">
        <f>+H44/C44*100</f>
        <v>#DIV/0!</v>
      </c>
      <c r="N44" s="39"/>
      <c r="O44" s="40"/>
      <c r="P44" s="40"/>
      <c r="Q44" s="40"/>
      <c r="R44" s="40"/>
      <c r="S44" s="41"/>
      <c r="T44" s="41"/>
      <c r="U44" s="41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8.75">
      <c r="A45" s="49"/>
      <c r="B45" s="62" t="s">
        <v>21</v>
      </c>
      <c r="C45" s="97">
        <f>+'[2]ตรวจสอบ_01'!$E$283</f>
        <v>0</v>
      </c>
      <c r="D45" s="97">
        <f>+'[2]ตรวจสอบ_01'!$F$283</f>
        <v>0</v>
      </c>
      <c r="E45" s="97">
        <f>+'[2]ตรวจสอบ_01'!$G$283</f>
        <v>0</v>
      </c>
      <c r="F45" s="97">
        <f>+'[2]ตรวจสอบ_01'!$H$283</f>
        <v>0</v>
      </c>
      <c r="G45" s="79">
        <f>+D45+E45+F45</f>
        <v>0</v>
      </c>
      <c r="H45" s="98">
        <f>+C45-D45-E45-F45</f>
        <v>0</v>
      </c>
      <c r="I45" s="80" t="e">
        <f>+D45/C45*100</f>
        <v>#DIV/0!</v>
      </c>
      <c r="J45" s="98" t="e">
        <f>+E45/C45*100</f>
        <v>#DIV/0!</v>
      </c>
      <c r="K45" s="98" t="e">
        <f>+F45/C45*100</f>
        <v>#DIV/0!</v>
      </c>
      <c r="L45" s="98" t="e">
        <f>+G45/C45*100</f>
        <v>#DIV/0!</v>
      </c>
      <c r="M45" s="98" t="e">
        <f>+H45/C45*100</f>
        <v>#DIV/0!</v>
      </c>
      <c r="N45" s="39"/>
      <c r="O45" s="40"/>
      <c r="P45" s="40"/>
      <c r="Q45" s="40"/>
      <c r="R45" s="40"/>
      <c r="S45" s="41"/>
      <c r="T45" s="41"/>
      <c r="U45" s="41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8.75">
      <c r="A46" s="49"/>
      <c r="B46" s="63" t="s">
        <v>22</v>
      </c>
      <c r="C46" s="97">
        <f>+'[2]ตรวจสอบ_01'!$E$284</f>
        <v>0</v>
      </c>
      <c r="D46" s="97">
        <f>+'[2]ตรวจสอบ_01'!$F$284</f>
        <v>0</v>
      </c>
      <c r="E46" s="97">
        <f>+'[2]ตรวจสอบ_01'!$G$284</f>
        <v>0</v>
      </c>
      <c r="F46" s="97">
        <f>+'[2]ตรวจสอบ_01'!$H$284</f>
        <v>0</v>
      </c>
      <c r="G46" s="79">
        <f>+D46+E46+F46</f>
        <v>0</v>
      </c>
      <c r="H46" s="98">
        <f>+C46-D46-E46-F46</f>
        <v>0</v>
      </c>
      <c r="I46" s="80" t="e">
        <f>+D46/C46*100</f>
        <v>#DIV/0!</v>
      </c>
      <c r="J46" s="98" t="e">
        <f>+E46/C46*100</f>
        <v>#DIV/0!</v>
      </c>
      <c r="K46" s="98" t="e">
        <f>+F46/C46*100</f>
        <v>#DIV/0!</v>
      </c>
      <c r="L46" s="98" t="e">
        <f>+G46/C46*100</f>
        <v>#DIV/0!</v>
      </c>
      <c r="M46" s="98" t="e">
        <f>+H46/C46*100</f>
        <v>#DIV/0!</v>
      </c>
      <c r="N46" s="39"/>
      <c r="O46" s="40"/>
      <c r="P46" s="40"/>
      <c r="Q46" s="40"/>
      <c r="R46" s="40"/>
      <c r="S46" s="41"/>
      <c r="T46" s="41"/>
      <c r="U46" s="41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8.75">
      <c r="A47" s="49"/>
      <c r="B47" s="64" t="s">
        <v>13</v>
      </c>
      <c r="C47" s="108">
        <f aca="true" t="shared" si="16" ref="C47:H47">SUM(C43:C46)</f>
        <v>458100</v>
      </c>
      <c r="D47" s="108">
        <f t="shared" si="16"/>
        <v>0</v>
      </c>
      <c r="E47" s="108">
        <f t="shared" si="16"/>
        <v>0</v>
      </c>
      <c r="F47" s="108">
        <f t="shared" si="16"/>
        <v>385339.1</v>
      </c>
      <c r="G47" s="108">
        <f t="shared" si="16"/>
        <v>385339.1</v>
      </c>
      <c r="H47" s="108">
        <f t="shared" si="16"/>
        <v>72760.90000000002</v>
      </c>
      <c r="I47" s="108">
        <f>+D47/C47*100</f>
        <v>0</v>
      </c>
      <c r="J47" s="108">
        <f>+E47/C47*100</f>
        <v>0</v>
      </c>
      <c r="K47" s="108">
        <f>+F47/C47*100</f>
        <v>84.1168085570836</v>
      </c>
      <c r="L47" s="108">
        <f>+G47/C47*100</f>
        <v>84.1168085570836</v>
      </c>
      <c r="M47" s="108">
        <f>+H47/C47*100</f>
        <v>15.8831914429164</v>
      </c>
      <c r="N47" s="20"/>
      <c r="O47" s="16"/>
      <c r="P47" s="42"/>
      <c r="Q47" s="16"/>
      <c r="R47" s="16"/>
      <c r="S47" s="25"/>
      <c r="T47" s="24"/>
      <c r="U47" s="24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8.75">
      <c r="A48" s="49"/>
      <c r="B48" s="17" t="s">
        <v>109</v>
      </c>
      <c r="C48" s="71"/>
      <c r="D48" s="71"/>
      <c r="E48" s="71"/>
      <c r="F48" s="71"/>
      <c r="G48" s="72"/>
      <c r="H48" s="72"/>
      <c r="I48" s="73"/>
      <c r="J48" s="72"/>
      <c r="K48" s="72"/>
      <c r="L48" s="72"/>
      <c r="M48" s="72"/>
      <c r="N48" s="20"/>
      <c r="O48" s="33"/>
      <c r="P48" s="38"/>
      <c r="Q48" s="33"/>
      <c r="R48" s="38"/>
      <c r="S48" s="41"/>
      <c r="T48" s="2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8.75">
      <c r="A49" s="49"/>
      <c r="B49" s="43" t="s">
        <v>107</v>
      </c>
      <c r="C49" s="75"/>
      <c r="D49" s="75"/>
      <c r="E49" s="75"/>
      <c r="F49" s="75"/>
      <c r="G49" s="76"/>
      <c r="H49" s="76"/>
      <c r="I49" s="77"/>
      <c r="J49" s="76"/>
      <c r="K49" s="76"/>
      <c r="L49" s="76"/>
      <c r="M49" s="76"/>
      <c r="N49" s="20"/>
      <c r="O49" s="33"/>
      <c r="P49" s="38"/>
      <c r="Q49" s="33"/>
      <c r="R49" s="38"/>
      <c r="S49" s="41"/>
      <c r="T49" s="2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8.75">
      <c r="A50" s="49"/>
      <c r="B50" s="60" t="s">
        <v>19</v>
      </c>
      <c r="C50" s="78">
        <f>+'[2]ตรวจสอบ_01'!$E$336</f>
        <v>0</v>
      </c>
      <c r="D50" s="78">
        <f>+'[2]ตรวจสอบ_01'!$F$336</f>
        <v>0</v>
      </c>
      <c r="E50" s="78">
        <f>+'[2]ตรวจสอบ_01'!$G$336</f>
        <v>0</v>
      </c>
      <c r="F50" s="78">
        <f>+'[2]ตรวจสอบ_01'!$H$336</f>
        <v>0</v>
      </c>
      <c r="G50" s="85">
        <f>+D50+E50+F50</f>
        <v>0</v>
      </c>
      <c r="H50" s="85">
        <f>+C50-D50-E50-F50</f>
        <v>0</v>
      </c>
      <c r="I50" s="86" t="e">
        <f>+D50/C50*100</f>
        <v>#DIV/0!</v>
      </c>
      <c r="J50" s="81" t="e">
        <f>+E50/C50*100</f>
        <v>#DIV/0!</v>
      </c>
      <c r="K50" s="81" t="e">
        <f>+F50/C50*100</f>
        <v>#DIV/0!</v>
      </c>
      <c r="L50" s="81" t="e">
        <f>+G50/C50*100</f>
        <v>#DIV/0!</v>
      </c>
      <c r="M50" s="81" t="e">
        <f>+H50/C50*100</f>
        <v>#DIV/0!</v>
      </c>
      <c r="N50" s="20"/>
      <c r="O50" s="33"/>
      <c r="P50" s="38"/>
      <c r="Q50" s="33"/>
      <c r="R50" s="38"/>
      <c r="S50" s="41"/>
      <c r="T50" s="2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8.75">
      <c r="A51" s="49"/>
      <c r="B51" s="61" t="s">
        <v>20</v>
      </c>
      <c r="C51" s="78">
        <f>+'[2]ตรวจสอบ_01'!$E$337</f>
        <v>0</v>
      </c>
      <c r="D51" s="78">
        <f>+'[2]ตรวจสอบ_01'!$F$337</f>
        <v>0</v>
      </c>
      <c r="E51" s="78">
        <f>+'[2]ตรวจสอบ_01'!$G$337</f>
        <v>0</v>
      </c>
      <c r="F51" s="78">
        <f>+'[2]ตรวจสอบ_01'!$H$337</f>
        <v>0</v>
      </c>
      <c r="G51" s="79">
        <f>+D51+E51+F51</f>
        <v>0</v>
      </c>
      <c r="H51" s="79">
        <f>+C51-D51-E51-F51</f>
        <v>0</v>
      </c>
      <c r="I51" s="80" t="e">
        <f>+D51/C51*100</f>
        <v>#DIV/0!</v>
      </c>
      <c r="J51" s="81" t="e">
        <f>+E51/C51*100</f>
        <v>#DIV/0!</v>
      </c>
      <c r="K51" s="81" t="e">
        <f>+F51/C51*100</f>
        <v>#DIV/0!</v>
      </c>
      <c r="L51" s="81" t="e">
        <f>+G51/C51*100</f>
        <v>#DIV/0!</v>
      </c>
      <c r="M51" s="81" t="e">
        <f>+H51/C51*100</f>
        <v>#DIV/0!</v>
      </c>
      <c r="N51" s="20"/>
      <c r="O51" s="33"/>
      <c r="P51" s="38"/>
      <c r="Q51" s="33"/>
      <c r="R51" s="38"/>
      <c r="S51" s="41"/>
      <c r="T51" s="2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8.75">
      <c r="A52" s="49"/>
      <c r="B52" s="62" t="s">
        <v>21</v>
      </c>
      <c r="C52" s="78">
        <f>+'[2]ตรวจสอบ_01'!$E$338</f>
        <v>0</v>
      </c>
      <c r="D52" s="78">
        <f>+'[2]ตรวจสอบ_01'!$F$338</f>
        <v>0</v>
      </c>
      <c r="E52" s="78">
        <f>+'[2]ตรวจสอบ_01'!$G$338</f>
        <v>0</v>
      </c>
      <c r="F52" s="78">
        <f>+'[2]ตรวจสอบ_01'!$H$338</f>
        <v>0</v>
      </c>
      <c r="G52" s="79">
        <f>+D52+E52+F52</f>
        <v>0</v>
      </c>
      <c r="H52" s="79">
        <f>+C52-D52-E52-F52</f>
        <v>0</v>
      </c>
      <c r="I52" s="80" t="e">
        <f>+D52/C52*100</f>
        <v>#DIV/0!</v>
      </c>
      <c r="J52" s="81" t="e">
        <f>+E52/C52*100</f>
        <v>#DIV/0!</v>
      </c>
      <c r="K52" s="81" t="e">
        <f>+F52/C52*100</f>
        <v>#DIV/0!</v>
      </c>
      <c r="L52" s="81" t="e">
        <f>+G52/C52*100</f>
        <v>#DIV/0!</v>
      </c>
      <c r="M52" s="81" t="e">
        <f>+H52/C52*100</f>
        <v>#DIV/0!</v>
      </c>
      <c r="N52" s="20"/>
      <c r="O52" s="33"/>
      <c r="P52" s="38"/>
      <c r="Q52" s="33"/>
      <c r="R52" s="38"/>
      <c r="S52" s="41"/>
      <c r="T52" s="2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8.75">
      <c r="A53" s="49"/>
      <c r="B53" s="64" t="s">
        <v>13</v>
      </c>
      <c r="C53" s="108">
        <f aca="true" t="shared" si="17" ref="C53:H53">SUM(C50:C52)</f>
        <v>0</v>
      </c>
      <c r="D53" s="108">
        <f t="shared" si="17"/>
        <v>0</v>
      </c>
      <c r="E53" s="108">
        <f t="shared" si="17"/>
        <v>0</v>
      </c>
      <c r="F53" s="108">
        <f t="shared" si="17"/>
        <v>0</v>
      </c>
      <c r="G53" s="108">
        <f t="shared" si="17"/>
        <v>0</v>
      </c>
      <c r="H53" s="108">
        <f t="shared" si="17"/>
        <v>0</v>
      </c>
      <c r="I53" s="108" t="e">
        <f>+D53/C53*100</f>
        <v>#DIV/0!</v>
      </c>
      <c r="J53" s="108" t="e">
        <f>+E53/C53*100</f>
        <v>#DIV/0!</v>
      </c>
      <c r="K53" s="108" t="e">
        <f>+F53/C53*100</f>
        <v>#DIV/0!</v>
      </c>
      <c r="L53" s="108" t="e">
        <f>+G53/C53*100</f>
        <v>#DIV/0!</v>
      </c>
      <c r="M53" s="108" t="e">
        <f>+H53/C53*100</f>
        <v>#DIV/0!</v>
      </c>
      <c r="N53" s="20"/>
      <c r="O53" s="16"/>
      <c r="P53" s="42"/>
      <c r="Q53" s="16"/>
      <c r="R53" s="16"/>
      <c r="S53" s="33"/>
      <c r="T53" s="36"/>
      <c r="U53" s="36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8.75">
      <c r="A54" s="49"/>
      <c r="B54" s="17" t="s">
        <v>133</v>
      </c>
      <c r="C54" s="70"/>
      <c r="D54" s="70"/>
      <c r="E54" s="70"/>
      <c r="F54" s="70"/>
      <c r="G54" s="72"/>
      <c r="H54" s="72"/>
      <c r="I54" s="73"/>
      <c r="J54" s="72"/>
      <c r="K54" s="72"/>
      <c r="L54" s="72"/>
      <c r="M54" s="72"/>
      <c r="N54" s="20"/>
      <c r="O54" s="33"/>
      <c r="P54" s="38"/>
      <c r="Q54" s="33"/>
      <c r="R54" s="38"/>
      <c r="S54" s="41"/>
      <c r="T54" s="2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8.75">
      <c r="A55" s="49"/>
      <c r="B55" s="43" t="s">
        <v>110</v>
      </c>
      <c r="C55" s="74"/>
      <c r="D55" s="74"/>
      <c r="E55" s="74"/>
      <c r="F55" s="74"/>
      <c r="G55" s="76"/>
      <c r="H55" s="76"/>
      <c r="I55" s="77"/>
      <c r="J55" s="76"/>
      <c r="K55" s="76"/>
      <c r="L55" s="76"/>
      <c r="M55" s="76"/>
      <c r="N55" s="20"/>
      <c r="O55" s="33"/>
      <c r="P55" s="38"/>
      <c r="Q55" s="33"/>
      <c r="R55" s="38"/>
      <c r="S55" s="34"/>
      <c r="T55" s="34"/>
      <c r="U55" s="34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8.75">
      <c r="A56" s="49"/>
      <c r="B56" s="60" t="s">
        <v>19</v>
      </c>
      <c r="C56" s="78">
        <f>+'[2]ตรวจสอบ_01'!$E$354</f>
        <v>0</v>
      </c>
      <c r="D56" s="78">
        <f>+'[2]ตรวจสอบ_01'!$F$354</f>
        <v>0</v>
      </c>
      <c r="E56" s="78">
        <f>+'[2]ตรวจสอบ_01'!$G$354</f>
        <v>0</v>
      </c>
      <c r="F56" s="78">
        <f>+'[2]ตรวจสอบ_01'!$H$354</f>
        <v>0</v>
      </c>
      <c r="G56" s="85">
        <f>+D56+E56+F56</f>
        <v>0</v>
      </c>
      <c r="H56" s="85">
        <f>+C56-D56-E56-F56</f>
        <v>0</v>
      </c>
      <c r="I56" s="86" t="e">
        <f>+D56/C56*100</f>
        <v>#DIV/0!</v>
      </c>
      <c r="J56" s="81" t="e">
        <f>+E56/C56*100</f>
        <v>#DIV/0!</v>
      </c>
      <c r="K56" s="87" t="e">
        <f>+F56/C56*100</f>
        <v>#DIV/0!</v>
      </c>
      <c r="L56" s="87" t="e">
        <f>+G56/C56*100</f>
        <v>#DIV/0!</v>
      </c>
      <c r="M56" s="87" t="e">
        <f>+H56/C56*100</f>
        <v>#DIV/0!</v>
      </c>
      <c r="N56" s="20"/>
      <c r="O56" s="33"/>
      <c r="P56" s="38"/>
      <c r="Q56" s="33"/>
      <c r="R56" s="38"/>
      <c r="S56" s="34"/>
      <c r="T56" s="34"/>
      <c r="U56" s="34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8.75">
      <c r="A57" s="49"/>
      <c r="B57" s="64" t="s">
        <v>13</v>
      </c>
      <c r="C57" s="82">
        <f aca="true" t="shared" si="18" ref="C57:H57">SUM(C56:C56)</f>
        <v>0</v>
      </c>
      <c r="D57" s="82">
        <f t="shared" si="18"/>
        <v>0</v>
      </c>
      <c r="E57" s="82">
        <f t="shared" si="18"/>
        <v>0</v>
      </c>
      <c r="F57" s="82">
        <f t="shared" si="18"/>
        <v>0</v>
      </c>
      <c r="G57" s="82">
        <f t="shared" si="18"/>
        <v>0</v>
      </c>
      <c r="H57" s="82">
        <f t="shared" si="18"/>
        <v>0</v>
      </c>
      <c r="I57" s="83" t="e">
        <f>+D57/C57*100</f>
        <v>#DIV/0!</v>
      </c>
      <c r="J57" s="84" t="e">
        <f>+E57/C57*100</f>
        <v>#DIV/0!</v>
      </c>
      <c r="K57" s="84" t="e">
        <f>+F57/C57*100</f>
        <v>#DIV/0!</v>
      </c>
      <c r="L57" s="84" t="e">
        <f>+G57/C57*100</f>
        <v>#DIV/0!</v>
      </c>
      <c r="M57" s="84" t="e">
        <f>+H57/C57*100</f>
        <v>#DIV/0!</v>
      </c>
      <c r="N57" s="20"/>
      <c r="O57" s="33"/>
      <c r="P57" s="38"/>
      <c r="Q57" s="33"/>
      <c r="R57" s="38"/>
      <c r="S57" s="34"/>
      <c r="T57" s="34"/>
      <c r="U57" s="34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13" ht="18.75">
      <c r="A58" s="49"/>
      <c r="B58" s="43" t="s">
        <v>130</v>
      </c>
      <c r="C58" s="74"/>
      <c r="D58" s="74"/>
      <c r="E58" s="74"/>
      <c r="F58" s="74"/>
      <c r="G58" s="76"/>
      <c r="H58" s="76"/>
      <c r="I58" s="77"/>
      <c r="J58" s="76"/>
      <c r="K58" s="76"/>
      <c r="L58" s="76"/>
      <c r="M58" s="76"/>
    </row>
    <row r="59" spans="1:44" ht="18.75">
      <c r="A59" s="49"/>
      <c r="B59" s="60" t="s">
        <v>19</v>
      </c>
      <c r="C59" s="78">
        <f>+'[2]ตรวจสอบ_01'!$E$379</f>
        <v>0</v>
      </c>
      <c r="D59" s="78">
        <f>+'[2]ตรวจสอบ_01'!$F$379</f>
        <v>0</v>
      </c>
      <c r="E59" s="78">
        <f>+'[2]ตรวจสอบ_01'!$G$379</f>
        <v>0</v>
      </c>
      <c r="F59" s="78">
        <f>+'[2]ตรวจสอบ_01'!$H$379</f>
        <v>0</v>
      </c>
      <c r="G59" s="85">
        <f>+D59+E59+F59</f>
        <v>0</v>
      </c>
      <c r="H59" s="85">
        <f>+C59-D59-E59-F59</f>
        <v>0</v>
      </c>
      <c r="I59" s="86" t="e">
        <f>+D59/C59*100</f>
        <v>#DIV/0!</v>
      </c>
      <c r="J59" s="81" t="e">
        <f>+E59/C59*100</f>
        <v>#DIV/0!</v>
      </c>
      <c r="K59" s="81" t="e">
        <f>+F59/C59*100</f>
        <v>#DIV/0!</v>
      </c>
      <c r="L59" s="81" t="e">
        <f>+G59/C59*100</f>
        <v>#DIV/0!</v>
      </c>
      <c r="M59" s="81" t="e">
        <f>+H59/C59*100</f>
        <v>#DIV/0!</v>
      </c>
      <c r="N59" s="20"/>
      <c r="O59" s="33"/>
      <c r="P59" s="38"/>
      <c r="Q59" s="33"/>
      <c r="R59" s="38"/>
      <c r="S59" s="34"/>
      <c r="T59" s="34"/>
      <c r="U59" s="34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8.75">
      <c r="A60" s="49"/>
      <c r="B60" s="61" t="s">
        <v>20</v>
      </c>
      <c r="C60" s="78">
        <f>+'[2]ตรวจสอบ_01'!$E$380</f>
        <v>0</v>
      </c>
      <c r="D60" s="78">
        <f>+'[2]ตรวจสอบ_01'!$F$380</f>
        <v>0</v>
      </c>
      <c r="E60" s="78">
        <f>+'[2]ตรวจสอบ_01'!$G$380</f>
        <v>0</v>
      </c>
      <c r="F60" s="78">
        <f>+'[2]ตรวจสอบ_01'!$H$380</f>
        <v>0</v>
      </c>
      <c r="G60" s="79">
        <f>+D60+E60+F60</f>
        <v>0</v>
      </c>
      <c r="H60" s="79">
        <f>+C60-D60-E60-F60</f>
        <v>0</v>
      </c>
      <c r="I60" s="80" t="e">
        <f>+D60/C60*100</f>
        <v>#DIV/0!</v>
      </c>
      <c r="J60" s="81" t="e">
        <f>+E60/C60*100</f>
        <v>#DIV/0!</v>
      </c>
      <c r="K60" s="81" t="e">
        <f>+F60/C60*100</f>
        <v>#DIV/0!</v>
      </c>
      <c r="L60" s="81" t="e">
        <f>+G60/C60*100</f>
        <v>#DIV/0!</v>
      </c>
      <c r="M60" s="81" t="e">
        <f>+H60/C60*100</f>
        <v>#DIV/0!</v>
      </c>
      <c r="N60" s="20"/>
      <c r="O60" s="33"/>
      <c r="P60" s="38"/>
      <c r="Q60" s="33"/>
      <c r="R60" s="38"/>
      <c r="S60" s="34"/>
      <c r="T60" s="34"/>
      <c r="U60" s="34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8.75">
      <c r="A61" s="49"/>
      <c r="B61" s="64" t="s">
        <v>13</v>
      </c>
      <c r="C61" s="82">
        <f aca="true" t="shared" si="19" ref="C61:H61">SUM(C59:C60)</f>
        <v>0</v>
      </c>
      <c r="D61" s="82">
        <f t="shared" si="19"/>
        <v>0</v>
      </c>
      <c r="E61" s="82">
        <f t="shared" si="19"/>
        <v>0</v>
      </c>
      <c r="F61" s="82">
        <f t="shared" si="19"/>
        <v>0</v>
      </c>
      <c r="G61" s="82">
        <f t="shared" si="19"/>
        <v>0</v>
      </c>
      <c r="H61" s="82">
        <f t="shared" si="19"/>
        <v>0</v>
      </c>
      <c r="I61" s="83" t="e">
        <f>+D61/C61*100</f>
        <v>#DIV/0!</v>
      </c>
      <c r="J61" s="84" t="e">
        <f>+E61/C61*100</f>
        <v>#DIV/0!</v>
      </c>
      <c r="K61" s="84" t="e">
        <f>+F61/C61*100</f>
        <v>#DIV/0!</v>
      </c>
      <c r="L61" s="84" t="e">
        <f>+G61/C61*100</f>
        <v>#DIV/0!</v>
      </c>
      <c r="M61" s="84" t="e">
        <f>+H61/C61*100</f>
        <v>#DIV/0!</v>
      </c>
      <c r="N61" s="20"/>
      <c r="O61" s="33"/>
      <c r="P61" s="38"/>
      <c r="Q61" s="33"/>
      <c r="R61" s="38"/>
      <c r="S61" s="34"/>
      <c r="T61" s="34"/>
      <c r="U61" s="34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8.75">
      <c r="A62" s="49"/>
      <c r="B62" s="17" t="s">
        <v>128</v>
      </c>
      <c r="C62" s="88"/>
      <c r="D62" s="88"/>
      <c r="E62" s="88"/>
      <c r="F62" s="88"/>
      <c r="G62" s="89"/>
      <c r="H62" s="89"/>
      <c r="I62" s="90"/>
      <c r="J62" s="89"/>
      <c r="K62" s="89"/>
      <c r="L62" s="89"/>
      <c r="M62" s="89"/>
      <c r="N62" s="20"/>
      <c r="O62" s="33"/>
      <c r="P62" s="38"/>
      <c r="Q62" s="33"/>
      <c r="R62" s="38"/>
      <c r="S62" s="34"/>
      <c r="T62" s="34"/>
      <c r="U62" s="34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8.75">
      <c r="A63" s="49"/>
      <c r="B63" s="43" t="s">
        <v>129</v>
      </c>
      <c r="C63" s="91"/>
      <c r="D63" s="91"/>
      <c r="E63" s="91"/>
      <c r="F63" s="91"/>
      <c r="G63" s="92"/>
      <c r="H63" s="92"/>
      <c r="I63" s="93"/>
      <c r="J63" s="92"/>
      <c r="K63" s="92"/>
      <c r="L63" s="92"/>
      <c r="M63" s="92"/>
      <c r="N63" s="20"/>
      <c r="O63" s="36"/>
      <c r="P63" s="35"/>
      <c r="Q63" s="36"/>
      <c r="R63" s="36"/>
      <c r="S63" s="33"/>
      <c r="T63" s="36"/>
      <c r="U63" s="36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8.75">
      <c r="A64" s="49"/>
      <c r="B64" s="66" t="s">
        <v>18</v>
      </c>
      <c r="C64" s="94">
        <f>+'[2]ตรวจสอบ_01'!$E$402</f>
        <v>535500</v>
      </c>
      <c r="D64" s="94">
        <f>+'[2]ตรวจสอบ_01'!$F$402</f>
        <v>0</v>
      </c>
      <c r="E64" s="94">
        <f>+'[2]ตรวจสอบ_01'!$G$402</f>
        <v>0</v>
      </c>
      <c r="F64" s="94">
        <f>+'[2]ตรวจสอบ_01'!$H$402</f>
        <v>285540</v>
      </c>
      <c r="G64" s="95">
        <f>+D64+E64+F64</f>
        <v>285540</v>
      </c>
      <c r="H64" s="95">
        <f>+C64-D64-E64-F64</f>
        <v>249960</v>
      </c>
      <c r="I64" s="96">
        <f>+D64/C64*100</f>
        <v>0</v>
      </c>
      <c r="J64" s="95">
        <f>+E64/C64*100</f>
        <v>0</v>
      </c>
      <c r="K64" s="95">
        <f>+F64/C64*100</f>
        <v>53.32212885154062</v>
      </c>
      <c r="L64" s="95">
        <f>+G64/C64*100</f>
        <v>53.32212885154062</v>
      </c>
      <c r="M64" s="95">
        <f>+H64/C64*100</f>
        <v>46.67787114845938</v>
      </c>
      <c r="N64" s="20"/>
      <c r="O64" s="36"/>
      <c r="P64" s="35"/>
      <c r="Q64" s="36"/>
      <c r="R64" s="36"/>
      <c r="S64" s="33"/>
      <c r="T64" s="36"/>
      <c r="U64" s="36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8.75">
      <c r="A65" s="49"/>
      <c r="B65" s="62" t="s">
        <v>19</v>
      </c>
      <c r="C65" s="97">
        <f>+'[2]ตรวจสอบ_01'!$E$403</f>
        <v>19900</v>
      </c>
      <c r="D65" s="97">
        <f>+'[2]ตรวจสอบ_01'!$F$403</f>
        <v>0</v>
      </c>
      <c r="E65" s="97">
        <f>+'[2]ตรวจสอบ_01'!$G$403</f>
        <v>0</v>
      </c>
      <c r="F65" s="97">
        <f>+'[2]ตรวจสอบ_01'!$H$403</f>
        <v>7700</v>
      </c>
      <c r="G65" s="98">
        <f>+D65+E65+F65</f>
        <v>7700</v>
      </c>
      <c r="H65" s="98">
        <f>+C65-D65-E65-F65</f>
        <v>12200</v>
      </c>
      <c r="I65" s="80">
        <f>+D65/C65*100</f>
        <v>0</v>
      </c>
      <c r="J65" s="98">
        <f>+E65/C65*100</f>
        <v>0</v>
      </c>
      <c r="K65" s="98">
        <f>+F65/C65*100</f>
        <v>38.69346733668342</v>
      </c>
      <c r="L65" s="98">
        <f>+G65/C65*100</f>
        <v>38.69346733668342</v>
      </c>
      <c r="M65" s="98">
        <f>+H65/C65*100</f>
        <v>61.30653266331658</v>
      </c>
      <c r="N65" s="20"/>
      <c r="O65" s="20"/>
      <c r="P65" s="20"/>
      <c r="Q65" s="20"/>
      <c r="R65" s="20"/>
      <c r="S65" s="22"/>
      <c r="T65" s="22"/>
      <c r="U65" s="2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8.75">
      <c r="A66" s="49"/>
      <c r="B66" s="65" t="s">
        <v>13</v>
      </c>
      <c r="C66" s="82">
        <f aca="true" t="shared" si="20" ref="C66:H66">SUM(C64:C65)</f>
        <v>555400</v>
      </c>
      <c r="D66" s="82">
        <f t="shared" si="20"/>
        <v>0</v>
      </c>
      <c r="E66" s="82">
        <f t="shared" si="20"/>
        <v>0</v>
      </c>
      <c r="F66" s="82">
        <f t="shared" si="20"/>
        <v>293240</v>
      </c>
      <c r="G66" s="82">
        <f t="shared" si="20"/>
        <v>293240</v>
      </c>
      <c r="H66" s="82">
        <f t="shared" si="20"/>
        <v>262160</v>
      </c>
      <c r="I66" s="99">
        <f>+D66/C66*100</f>
        <v>0</v>
      </c>
      <c r="J66" s="100">
        <f>+E66/C66*100</f>
        <v>0</v>
      </c>
      <c r="K66" s="100">
        <f>+F66/C66*100</f>
        <v>52.79798343536191</v>
      </c>
      <c r="L66" s="100">
        <f>+G66/C66*100</f>
        <v>52.79798343536191</v>
      </c>
      <c r="M66" s="100">
        <f>+H66/C66*100</f>
        <v>47.2020165646381</v>
      </c>
      <c r="N66" s="20"/>
      <c r="O66" s="32"/>
      <c r="P66" s="32"/>
      <c r="Q66" s="32"/>
      <c r="R66" s="3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21.75" thickBot="1">
      <c r="A67" s="49"/>
      <c r="B67" s="18" t="s">
        <v>132</v>
      </c>
      <c r="C67" s="101"/>
      <c r="D67" s="101"/>
      <c r="E67" s="101"/>
      <c r="F67" s="101"/>
      <c r="G67" s="102"/>
      <c r="H67" s="102"/>
      <c r="I67" s="103"/>
      <c r="J67" s="102"/>
      <c r="K67" s="102"/>
      <c r="L67" s="102"/>
      <c r="M67" s="102"/>
      <c r="N67" s="20"/>
      <c r="O67" s="33"/>
      <c r="P67" s="33"/>
      <c r="Q67" s="33"/>
      <c r="R67" s="33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spans="1:44" s="5" customFormat="1" ht="19.5" thickTop="1">
      <c r="A68" s="50"/>
      <c r="B68" s="60" t="s">
        <v>18</v>
      </c>
      <c r="C68" s="78">
        <f aca="true" t="shared" si="21" ref="C68:H68">+C64</f>
        <v>535500</v>
      </c>
      <c r="D68" s="78">
        <f t="shared" si="21"/>
        <v>0</v>
      </c>
      <c r="E68" s="78">
        <f t="shared" si="21"/>
        <v>0</v>
      </c>
      <c r="F68" s="78">
        <f t="shared" si="21"/>
        <v>285540</v>
      </c>
      <c r="G68" s="78">
        <f t="shared" si="21"/>
        <v>285540</v>
      </c>
      <c r="H68" s="78">
        <f t="shared" si="21"/>
        <v>249960</v>
      </c>
      <c r="I68" s="86">
        <f aca="true" t="shared" si="22" ref="I68:I73">+D68/C68*100</f>
        <v>0</v>
      </c>
      <c r="J68" s="81">
        <f aca="true" t="shared" si="23" ref="J68:J73">+E68/C68*100</f>
        <v>0</v>
      </c>
      <c r="K68" s="81">
        <f aca="true" t="shared" si="24" ref="K68:K73">+F68/C68*100</f>
        <v>53.32212885154062</v>
      </c>
      <c r="L68" s="81">
        <f aca="true" t="shared" si="25" ref="L68:L73">+G68/C68*100</f>
        <v>53.32212885154062</v>
      </c>
      <c r="M68" s="81">
        <f aca="true" t="shared" si="26" ref="M68:M73">+H68/C68*100</f>
        <v>46.67787114845938</v>
      </c>
      <c r="N68" s="20"/>
      <c r="O68" s="35"/>
      <c r="P68" s="35"/>
      <c r="Q68" s="35"/>
      <c r="R68" s="36"/>
      <c r="S68" s="33"/>
      <c r="T68" s="36"/>
      <c r="U68" s="36"/>
      <c r="V68" s="7"/>
      <c r="W68" s="7"/>
      <c r="X68" s="12"/>
      <c r="Y68" s="12"/>
      <c r="Z68" s="12"/>
      <c r="AA68" s="12"/>
      <c r="AB68" s="10"/>
      <c r="AC68" s="10"/>
      <c r="AD68" s="10"/>
      <c r="AE68" s="10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8.75">
      <c r="A69" s="49"/>
      <c r="B69" s="62" t="s">
        <v>19</v>
      </c>
      <c r="C69" s="97">
        <f aca="true" t="shared" si="27" ref="C69:H69">+C43+C50+C56+C59+C65</f>
        <v>478000</v>
      </c>
      <c r="D69" s="97">
        <f t="shared" si="27"/>
        <v>0</v>
      </c>
      <c r="E69" s="97">
        <f t="shared" si="27"/>
        <v>0</v>
      </c>
      <c r="F69" s="97">
        <f t="shared" si="27"/>
        <v>393039.1</v>
      </c>
      <c r="G69" s="97">
        <f t="shared" si="27"/>
        <v>393039.1</v>
      </c>
      <c r="H69" s="97">
        <f t="shared" si="27"/>
        <v>84960.90000000002</v>
      </c>
      <c r="I69" s="86">
        <f t="shared" si="22"/>
        <v>0</v>
      </c>
      <c r="J69" s="81">
        <f t="shared" si="23"/>
        <v>0</v>
      </c>
      <c r="K69" s="81">
        <f t="shared" si="24"/>
        <v>82.2257531380753</v>
      </c>
      <c r="L69" s="81">
        <f t="shared" si="25"/>
        <v>82.2257531380753</v>
      </c>
      <c r="M69" s="81">
        <f t="shared" si="26"/>
        <v>17.77424686192469</v>
      </c>
      <c r="N69" s="20"/>
      <c r="O69" s="37"/>
      <c r="P69" s="37"/>
      <c r="Q69" s="37"/>
      <c r="R69" s="37"/>
      <c r="S69" s="11"/>
      <c r="T69" s="11"/>
      <c r="U69" s="11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8.75">
      <c r="A70" s="49"/>
      <c r="B70" s="61" t="s">
        <v>20</v>
      </c>
      <c r="C70" s="104">
        <f aca="true" t="shared" si="28" ref="C70:H70">+C44+C51+C60</f>
        <v>0</v>
      </c>
      <c r="D70" s="104">
        <f t="shared" si="28"/>
        <v>0</v>
      </c>
      <c r="E70" s="104">
        <f t="shared" si="28"/>
        <v>0</v>
      </c>
      <c r="F70" s="104">
        <f t="shared" si="28"/>
        <v>0</v>
      </c>
      <c r="G70" s="104">
        <f t="shared" si="28"/>
        <v>0</v>
      </c>
      <c r="H70" s="104">
        <f t="shared" si="28"/>
        <v>0</v>
      </c>
      <c r="I70" s="104" t="e">
        <f t="shared" si="22"/>
        <v>#DIV/0!</v>
      </c>
      <c r="J70" s="104" t="e">
        <f t="shared" si="23"/>
        <v>#DIV/0!</v>
      </c>
      <c r="K70" s="104" t="e">
        <f t="shared" si="24"/>
        <v>#DIV/0!</v>
      </c>
      <c r="L70" s="104" t="e">
        <f t="shared" si="25"/>
        <v>#DIV/0!</v>
      </c>
      <c r="M70" s="104" t="e">
        <f t="shared" si="26"/>
        <v>#DIV/0!</v>
      </c>
      <c r="N70" s="52"/>
      <c r="O70" s="53"/>
      <c r="P70" s="53"/>
      <c r="Q70" s="53"/>
      <c r="R70" s="53"/>
      <c r="S70" s="53"/>
      <c r="T70" s="34"/>
      <c r="U70" s="34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8.75">
      <c r="A71" s="49"/>
      <c r="B71" s="62" t="s">
        <v>21</v>
      </c>
      <c r="C71" s="97">
        <f aca="true" t="shared" si="29" ref="C71:H71">+C45+C52</f>
        <v>0</v>
      </c>
      <c r="D71" s="97">
        <f t="shared" si="29"/>
        <v>0</v>
      </c>
      <c r="E71" s="97">
        <f t="shared" si="29"/>
        <v>0</v>
      </c>
      <c r="F71" s="97">
        <f t="shared" si="29"/>
        <v>0</v>
      </c>
      <c r="G71" s="97">
        <f t="shared" si="29"/>
        <v>0</v>
      </c>
      <c r="H71" s="97">
        <f t="shared" si="29"/>
        <v>0</v>
      </c>
      <c r="I71" s="86" t="e">
        <f t="shared" si="22"/>
        <v>#DIV/0!</v>
      </c>
      <c r="J71" s="81" t="e">
        <f t="shared" si="23"/>
        <v>#DIV/0!</v>
      </c>
      <c r="K71" s="81" t="e">
        <f t="shared" si="24"/>
        <v>#DIV/0!</v>
      </c>
      <c r="L71" s="81" t="e">
        <f t="shared" si="25"/>
        <v>#DIV/0!</v>
      </c>
      <c r="M71" s="81" t="e">
        <f t="shared" si="26"/>
        <v>#DIV/0!</v>
      </c>
      <c r="N71" s="26"/>
      <c r="O71" s="54"/>
      <c r="P71" s="54"/>
      <c r="Q71" s="54"/>
      <c r="R71" s="54"/>
      <c r="S71" s="54"/>
      <c r="T71" s="36"/>
      <c r="U71" s="36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8.75">
      <c r="A72" s="49"/>
      <c r="B72" s="67" t="s">
        <v>22</v>
      </c>
      <c r="C72" s="105">
        <f aca="true" t="shared" si="30" ref="C72:H72">+C46</f>
        <v>0</v>
      </c>
      <c r="D72" s="105">
        <f t="shared" si="30"/>
        <v>0</v>
      </c>
      <c r="E72" s="105">
        <f t="shared" si="30"/>
        <v>0</v>
      </c>
      <c r="F72" s="105">
        <f t="shared" si="30"/>
        <v>0</v>
      </c>
      <c r="G72" s="105">
        <f t="shared" si="30"/>
        <v>0</v>
      </c>
      <c r="H72" s="105">
        <f t="shared" si="30"/>
        <v>0</v>
      </c>
      <c r="I72" s="86" t="e">
        <f t="shared" si="22"/>
        <v>#DIV/0!</v>
      </c>
      <c r="J72" s="81" t="e">
        <f t="shared" si="23"/>
        <v>#DIV/0!</v>
      </c>
      <c r="K72" s="81" t="e">
        <f t="shared" si="24"/>
        <v>#DIV/0!</v>
      </c>
      <c r="L72" s="81" t="e">
        <f t="shared" si="25"/>
        <v>#DIV/0!</v>
      </c>
      <c r="M72" s="81" t="e">
        <f t="shared" si="26"/>
        <v>#DIV/0!</v>
      </c>
      <c r="N72" s="26"/>
      <c r="O72" s="54"/>
      <c r="P72" s="54"/>
      <c r="Q72" s="54"/>
      <c r="R72" s="54"/>
      <c r="S72" s="54"/>
      <c r="T72" s="36"/>
      <c r="U72" s="36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9.5" thickBot="1">
      <c r="A73" s="109"/>
      <c r="B73" s="68" t="s">
        <v>14</v>
      </c>
      <c r="C73" s="106">
        <f aca="true" t="shared" si="31" ref="C73:H73">SUM(C68:C72)</f>
        <v>1013500</v>
      </c>
      <c r="D73" s="106">
        <f t="shared" si="31"/>
        <v>0</v>
      </c>
      <c r="E73" s="106">
        <f t="shared" si="31"/>
        <v>0</v>
      </c>
      <c r="F73" s="106">
        <f t="shared" si="31"/>
        <v>678579.1</v>
      </c>
      <c r="G73" s="106">
        <f t="shared" si="31"/>
        <v>678579.1</v>
      </c>
      <c r="H73" s="106">
        <f t="shared" si="31"/>
        <v>334920.9</v>
      </c>
      <c r="I73" s="106">
        <f t="shared" si="22"/>
        <v>0</v>
      </c>
      <c r="J73" s="106">
        <f t="shared" si="23"/>
        <v>0</v>
      </c>
      <c r="K73" s="106">
        <f t="shared" si="24"/>
        <v>66.95403058707448</v>
      </c>
      <c r="L73" s="107">
        <f t="shared" si="25"/>
        <v>66.95403058707448</v>
      </c>
      <c r="M73" s="106">
        <f t="shared" si="26"/>
        <v>33.04596941292551</v>
      </c>
      <c r="N73" s="26"/>
      <c r="O73" s="54"/>
      <c r="P73" s="54"/>
      <c r="Q73" s="54"/>
      <c r="R73" s="54"/>
      <c r="S73" s="54"/>
      <c r="T73" s="36"/>
      <c r="U73" s="36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9.5" thickTop="1">
      <c r="A74" s="45" t="s">
        <v>48</v>
      </c>
      <c r="B74" s="17" t="s">
        <v>42</v>
      </c>
      <c r="C74" s="71"/>
      <c r="D74" s="71"/>
      <c r="E74" s="71"/>
      <c r="F74" s="71"/>
      <c r="G74" s="72"/>
      <c r="H74" s="72"/>
      <c r="I74" s="73"/>
      <c r="J74" s="72"/>
      <c r="K74" s="72"/>
      <c r="L74" s="72"/>
      <c r="M74" s="58"/>
      <c r="N74" s="20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8.75">
      <c r="A75" s="48" t="s">
        <v>49</v>
      </c>
      <c r="B75" s="43" t="s">
        <v>108</v>
      </c>
      <c r="C75" s="75"/>
      <c r="D75" s="75"/>
      <c r="E75" s="75"/>
      <c r="F75" s="75"/>
      <c r="G75" s="76"/>
      <c r="H75" s="76"/>
      <c r="I75" s="77"/>
      <c r="J75" s="76"/>
      <c r="K75" s="76"/>
      <c r="L75" s="76"/>
      <c r="M75" s="59"/>
      <c r="N75" s="20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8.75">
      <c r="A76" s="49"/>
      <c r="B76" s="60" t="s">
        <v>19</v>
      </c>
      <c r="C76" s="78">
        <f>+'[2]สลก_02'!$E$281</f>
        <v>20000120</v>
      </c>
      <c r="D76" s="78">
        <f>+'[2]สลก_02'!$F$281</f>
        <v>0</v>
      </c>
      <c r="E76" s="78">
        <f>+'[2]สลก_02'!$G$281</f>
        <v>8133992.2</v>
      </c>
      <c r="F76" s="78">
        <f>+'[2]สลก_02'!$H$281</f>
        <v>10487231.389999999</v>
      </c>
      <c r="G76" s="85">
        <f>+D76+E76+F76</f>
        <v>18621223.59</v>
      </c>
      <c r="H76" s="81">
        <f>+C76-D76-E76-F76</f>
        <v>1378896.410000002</v>
      </c>
      <c r="I76" s="86">
        <f>+D76/C76*100</f>
        <v>0</v>
      </c>
      <c r="J76" s="81">
        <f>+E76/C76*100</f>
        <v>40.66971698169811</v>
      </c>
      <c r="K76" s="98">
        <f>+F76/C76*100</f>
        <v>52.43584233494598</v>
      </c>
      <c r="L76" s="81">
        <f>+G76/C76*100</f>
        <v>93.1055593166441</v>
      </c>
      <c r="M76" s="81">
        <f>+H76/C76*100</f>
        <v>6.89444068335591</v>
      </c>
      <c r="N76" s="39"/>
      <c r="O76" s="40"/>
      <c r="P76" s="40"/>
      <c r="Q76" s="40"/>
      <c r="R76" s="40"/>
      <c r="S76" s="41"/>
      <c r="T76" s="41"/>
      <c r="U76" s="41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18.75">
      <c r="A77" s="49"/>
      <c r="B77" s="61" t="s">
        <v>20</v>
      </c>
      <c r="C77" s="97">
        <f>+'[2]สลก_02'!$E$282</f>
        <v>26574035.9</v>
      </c>
      <c r="D77" s="97">
        <f>+'[2]สลก_02'!$F$282</f>
        <v>0</v>
      </c>
      <c r="E77" s="97">
        <f>+'[2]สลก_02'!$G$282</f>
        <v>0</v>
      </c>
      <c r="F77" s="97">
        <f>+'[2]สลก_02'!$H$282</f>
        <v>441235.9</v>
      </c>
      <c r="G77" s="79">
        <f>+D77+E77+F77</f>
        <v>441235.9</v>
      </c>
      <c r="H77" s="98">
        <f>+C77-D77-E77-F77</f>
        <v>26132800</v>
      </c>
      <c r="I77" s="80">
        <f>+D77/C77*100</f>
        <v>0</v>
      </c>
      <c r="J77" s="98">
        <f>+E77/C77*100</f>
        <v>0</v>
      </c>
      <c r="K77" s="98">
        <f>+F77/C77*100</f>
        <v>1.660402287632945</v>
      </c>
      <c r="L77" s="98">
        <f>+G77/C77*100</f>
        <v>1.660402287632945</v>
      </c>
      <c r="M77" s="98">
        <f>+H77/C77*100</f>
        <v>98.33959771236707</v>
      </c>
      <c r="N77" s="39"/>
      <c r="O77" s="40"/>
      <c r="P77" s="40"/>
      <c r="Q77" s="40"/>
      <c r="R77" s="40"/>
      <c r="S77" s="41"/>
      <c r="T77" s="41"/>
      <c r="U77" s="41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8.75">
      <c r="A78" s="49"/>
      <c r="B78" s="62" t="s">
        <v>21</v>
      </c>
      <c r="C78" s="97">
        <f>+'[2]สลก_02'!$E$283</f>
        <v>0</v>
      </c>
      <c r="D78" s="97">
        <f>+'[2]สลก_02'!$F$283</f>
        <v>0</v>
      </c>
      <c r="E78" s="97">
        <f>+'[2]สลก_02'!$G$283</f>
        <v>0</v>
      </c>
      <c r="F78" s="97">
        <f>+'[2]สลก_02'!$H$283</f>
        <v>0</v>
      </c>
      <c r="G78" s="79">
        <f>+D78+E78+F78</f>
        <v>0</v>
      </c>
      <c r="H78" s="98">
        <f>+C78-D78-E78-F78</f>
        <v>0</v>
      </c>
      <c r="I78" s="80" t="e">
        <f>+D78/C78*100</f>
        <v>#DIV/0!</v>
      </c>
      <c r="J78" s="98" t="e">
        <f>+E78/C78*100</f>
        <v>#DIV/0!</v>
      </c>
      <c r="K78" s="98" t="e">
        <f>+F78/C78*100</f>
        <v>#DIV/0!</v>
      </c>
      <c r="L78" s="98" t="e">
        <f>+G78/C78*100</f>
        <v>#DIV/0!</v>
      </c>
      <c r="M78" s="98" t="e">
        <f>+H78/C78*100</f>
        <v>#DIV/0!</v>
      </c>
      <c r="N78" s="39"/>
      <c r="O78" s="40"/>
      <c r="P78" s="40"/>
      <c r="Q78" s="40"/>
      <c r="R78" s="40"/>
      <c r="S78" s="41"/>
      <c r="T78" s="41"/>
      <c r="U78" s="41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8.75">
      <c r="A79" s="49"/>
      <c r="B79" s="63" t="s">
        <v>22</v>
      </c>
      <c r="C79" s="97">
        <f>+'[2]สลก_02'!$E$284</f>
        <v>0</v>
      </c>
      <c r="D79" s="97">
        <f>+'[2]สลก_02'!$F$284</f>
        <v>0</v>
      </c>
      <c r="E79" s="97">
        <f>+'[2]สลก_02'!$G$284</f>
        <v>0</v>
      </c>
      <c r="F79" s="97">
        <f>+'[2]สลก_02'!$H$284</f>
        <v>0</v>
      </c>
      <c r="G79" s="79">
        <f>+D79+E79+F79</f>
        <v>0</v>
      </c>
      <c r="H79" s="98">
        <f>+C79-D79-E79-F79</f>
        <v>0</v>
      </c>
      <c r="I79" s="80" t="e">
        <f>+D79/C79*100</f>
        <v>#DIV/0!</v>
      </c>
      <c r="J79" s="98" t="e">
        <f>+E79/C79*100</f>
        <v>#DIV/0!</v>
      </c>
      <c r="K79" s="98" t="e">
        <f>+F79/C79*100</f>
        <v>#DIV/0!</v>
      </c>
      <c r="L79" s="98" t="e">
        <f>+G79/C79*100</f>
        <v>#DIV/0!</v>
      </c>
      <c r="M79" s="98" t="e">
        <f>+H79/C79*100</f>
        <v>#DIV/0!</v>
      </c>
      <c r="N79" s="39"/>
      <c r="O79" s="40"/>
      <c r="P79" s="40"/>
      <c r="Q79" s="40"/>
      <c r="R79" s="40"/>
      <c r="S79" s="41"/>
      <c r="T79" s="41"/>
      <c r="U79" s="41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18.75">
      <c r="A80" s="49"/>
      <c r="B80" s="64" t="s">
        <v>13</v>
      </c>
      <c r="C80" s="108">
        <f aca="true" t="shared" si="32" ref="C80:H80">SUM(C76:C79)</f>
        <v>46574155.9</v>
      </c>
      <c r="D80" s="108">
        <f t="shared" si="32"/>
        <v>0</v>
      </c>
      <c r="E80" s="108">
        <f t="shared" si="32"/>
        <v>8133992.2</v>
      </c>
      <c r="F80" s="108">
        <f t="shared" si="32"/>
        <v>10928467.29</v>
      </c>
      <c r="G80" s="108">
        <f t="shared" si="32"/>
        <v>19062459.49</v>
      </c>
      <c r="H80" s="108">
        <f t="shared" si="32"/>
        <v>27511696.410000004</v>
      </c>
      <c r="I80" s="108">
        <f>+D80/C80*100</f>
        <v>0</v>
      </c>
      <c r="J80" s="108">
        <f>+E80/C80*100</f>
        <v>17.464604656420622</v>
      </c>
      <c r="K80" s="108">
        <f>+F80/C80*100</f>
        <v>23.464659914534273</v>
      </c>
      <c r="L80" s="108">
        <f>+G80/C80*100</f>
        <v>40.92926457095489</v>
      </c>
      <c r="M80" s="108">
        <f>+H80/C80*100</f>
        <v>59.070735429045115</v>
      </c>
      <c r="N80" s="20"/>
      <c r="O80" s="16"/>
      <c r="P80" s="42"/>
      <c r="Q80" s="16"/>
      <c r="R80" s="16"/>
      <c r="S80" s="25"/>
      <c r="T80" s="24"/>
      <c r="U80" s="24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8.75">
      <c r="A81" s="49"/>
      <c r="B81" s="17" t="s">
        <v>109</v>
      </c>
      <c r="C81" s="71"/>
      <c r="D81" s="71"/>
      <c r="E81" s="71"/>
      <c r="F81" s="71"/>
      <c r="G81" s="72"/>
      <c r="H81" s="72"/>
      <c r="I81" s="73"/>
      <c r="J81" s="72"/>
      <c r="K81" s="72"/>
      <c r="L81" s="72"/>
      <c r="M81" s="72"/>
      <c r="N81" s="20"/>
      <c r="O81" s="33"/>
      <c r="P81" s="38"/>
      <c r="Q81" s="33"/>
      <c r="R81" s="38"/>
      <c r="S81" s="41"/>
      <c r="T81" s="2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8.75">
      <c r="A82" s="49"/>
      <c r="B82" s="43" t="s">
        <v>107</v>
      </c>
      <c r="C82" s="75"/>
      <c r="D82" s="75"/>
      <c r="E82" s="75"/>
      <c r="F82" s="75"/>
      <c r="G82" s="76"/>
      <c r="H82" s="76"/>
      <c r="I82" s="77"/>
      <c r="J82" s="76"/>
      <c r="K82" s="76"/>
      <c r="L82" s="76"/>
      <c r="M82" s="76"/>
      <c r="N82" s="20"/>
      <c r="O82" s="33"/>
      <c r="P82" s="38"/>
      <c r="Q82" s="33"/>
      <c r="R82" s="38"/>
      <c r="S82" s="41"/>
      <c r="T82" s="2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8.75">
      <c r="A83" s="49"/>
      <c r="B83" s="60" t="s">
        <v>19</v>
      </c>
      <c r="C83" s="78">
        <f>+'[2]สลก_02'!$E$336</f>
        <v>0</v>
      </c>
      <c r="D83" s="78">
        <f>+'[2]สลก_02'!$F$336</f>
        <v>0</v>
      </c>
      <c r="E83" s="78">
        <f>+'[2]สลก_02'!$G$336</f>
        <v>0</v>
      </c>
      <c r="F83" s="78">
        <f>+'[2]สลก_02'!$H$336</f>
        <v>0</v>
      </c>
      <c r="G83" s="85">
        <f>+D83+E83+F83</f>
        <v>0</v>
      </c>
      <c r="H83" s="85">
        <f>+C83-D83-E83-F83</f>
        <v>0</v>
      </c>
      <c r="I83" s="86" t="e">
        <f>+D83/C83*100</f>
        <v>#DIV/0!</v>
      </c>
      <c r="J83" s="81" t="e">
        <f>+E83/C83*100</f>
        <v>#DIV/0!</v>
      </c>
      <c r="K83" s="81" t="e">
        <f>+F83/C83*100</f>
        <v>#DIV/0!</v>
      </c>
      <c r="L83" s="81" t="e">
        <f>+G83/C83*100</f>
        <v>#DIV/0!</v>
      </c>
      <c r="M83" s="81" t="e">
        <f>+H83/C83*100</f>
        <v>#DIV/0!</v>
      </c>
      <c r="N83" s="20"/>
      <c r="O83" s="33"/>
      <c r="P83" s="38"/>
      <c r="Q83" s="33"/>
      <c r="R83" s="38"/>
      <c r="S83" s="41"/>
      <c r="T83" s="2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8.75">
      <c r="A84" s="49"/>
      <c r="B84" s="61" t="s">
        <v>20</v>
      </c>
      <c r="C84" s="78">
        <f>+'[2]สลก_02'!$E$337</f>
        <v>0</v>
      </c>
      <c r="D84" s="78">
        <f>+'[2]สลก_02'!$F$337</f>
        <v>0</v>
      </c>
      <c r="E84" s="78">
        <f>+'[2]สลก_02'!$G$337</f>
        <v>0</v>
      </c>
      <c r="F84" s="78">
        <f>+'[2]สลก_02'!$H$337</f>
        <v>0</v>
      </c>
      <c r="G84" s="79">
        <f>+D84+E84+F84</f>
        <v>0</v>
      </c>
      <c r="H84" s="79">
        <f>+C84-D84-E84-F84</f>
        <v>0</v>
      </c>
      <c r="I84" s="80" t="e">
        <f>+D84/C84*100</f>
        <v>#DIV/0!</v>
      </c>
      <c r="J84" s="81" t="e">
        <f>+E84/C84*100</f>
        <v>#DIV/0!</v>
      </c>
      <c r="K84" s="81" t="e">
        <f>+F84/C84*100</f>
        <v>#DIV/0!</v>
      </c>
      <c r="L84" s="81" t="e">
        <f>+G84/C84*100</f>
        <v>#DIV/0!</v>
      </c>
      <c r="M84" s="81" t="e">
        <f>+H84/C84*100</f>
        <v>#DIV/0!</v>
      </c>
      <c r="N84" s="20"/>
      <c r="O84" s="33"/>
      <c r="P84" s="38"/>
      <c r="Q84" s="33"/>
      <c r="R84" s="38"/>
      <c r="S84" s="41"/>
      <c r="T84" s="2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8.75">
      <c r="A85" s="49"/>
      <c r="B85" s="62" t="s">
        <v>21</v>
      </c>
      <c r="C85" s="78">
        <f>+'[2]สลก_02'!$E$338</f>
        <v>0</v>
      </c>
      <c r="D85" s="78">
        <f>+'[2]สลก_02'!$F$338</f>
        <v>0</v>
      </c>
      <c r="E85" s="78">
        <f>+'[2]สลก_02'!$G$338</f>
        <v>0</v>
      </c>
      <c r="F85" s="78">
        <f>+'[2]สลก_02'!$H$338</f>
        <v>0</v>
      </c>
      <c r="G85" s="79">
        <f>+D85+E85+F85</f>
        <v>0</v>
      </c>
      <c r="H85" s="79">
        <f>+C85-D85-E85-F85</f>
        <v>0</v>
      </c>
      <c r="I85" s="80" t="e">
        <f>+D85/C85*100</f>
        <v>#DIV/0!</v>
      </c>
      <c r="J85" s="81" t="e">
        <f>+E85/C85*100</f>
        <v>#DIV/0!</v>
      </c>
      <c r="K85" s="81" t="e">
        <f>+F85/C85*100</f>
        <v>#DIV/0!</v>
      </c>
      <c r="L85" s="81" t="e">
        <f>+G85/C85*100</f>
        <v>#DIV/0!</v>
      </c>
      <c r="M85" s="81" t="e">
        <f>+H85/C85*100</f>
        <v>#DIV/0!</v>
      </c>
      <c r="N85" s="20"/>
      <c r="O85" s="33"/>
      <c r="P85" s="38"/>
      <c r="Q85" s="33"/>
      <c r="R85" s="38"/>
      <c r="S85" s="41"/>
      <c r="T85" s="2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8.75">
      <c r="A86" s="49"/>
      <c r="B86" s="64" t="s">
        <v>13</v>
      </c>
      <c r="C86" s="108">
        <f aca="true" t="shared" si="33" ref="C86:H86">SUM(C83:C85)</f>
        <v>0</v>
      </c>
      <c r="D86" s="108">
        <f t="shared" si="33"/>
        <v>0</v>
      </c>
      <c r="E86" s="108">
        <f t="shared" si="33"/>
        <v>0</v>
      </c>
      <c r="F86" s="108">
        <f t="shared" si="33"/>
        <v>0</v>
      </c>
      <c r="G86" s="108">
        <f t="shared" si="33"/>
        <v>0</v>
      </c>
      <c r="H86" s="108">
        <f t="shared" si="33"/>
        <v>0</v>
      </c>
      <c r="I86" s="108" t="e">
        <f>+D86/C86*100</f>
        <v>#DIV/0!</v>
      </c>
      <c r="J86" s="108" t="e">
        <f>+E86/C86*100</f>
        <v>#DIV/0!</v>
      </c>
      <c r="K86" s="108" t="e">
        <f>+F86/C86*100</f>
        <v>#DIV/0!</v>
      </c>
      <c r="L86" s="108" t="e">
        <f>+G86/C86*100</f>
        <v>#DIV/0!</v>
      </c>
      <c r="M86" s="108" t="e">
        <f>+H86/C86*100</f>
        <v>#DIV/0!</v>
      </c>
      <c r="N86" s="20"/>
      <c r="O86" s="16"/>
      <c r="P86" s="42"/>
      <c r="Q86" s="16"/>
      <c r="R86" s="16"/>
      <c r="S86" s="33"/>
      <c r="T86" s="36"/>
      <c r="U86" s="36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18.75">
      <c r="A87" s="49"/>
      <c r="B87" s="17" t="s">
        <v>133</v>
      </c>
      <c r="C87" s="70"/>
      <c r="D87" s="70"/>
      <c r="E87" s="70"/>
      <c r="F87" s="70"/>
      <c r="G87" s="72"/>
      <c r="H87" s="72"/>
      <c r="I87" s="73"/>
      <c r="J87" s="72"/>
      <c r="K87" s="72"/>
      <c r="L87" s="72"/>
      <c r="M87" s="72"/>
      <c r="N87" s="20"/>
      <c r="O87" s="33"/>
      <c r="P87" s="38"/>
      <c r="Q87" s="33"/>
      <c r="R87" s="38"/>
      <c r="S87" s="41"/>
      <c r="T87" s="2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8.75">
      <c r="A88" s="49"/>
      <c r="B88" s="43" t="s">
        <v>110</v>
      </c>
      <c r="C88" s="74"/>
      <c r="D88" s="74"/>
      <c r="E88" s="74"/>
      <c r="F88" s="74"/>
      <c r="G88" s="76"/>
      <c r="H88" s="76"/>
      <c r="I88" s="77"/>
      <c r="J88" s="76"/>
      <c r="K88" s="76"/>
      <c r="L88" s="76"/>
      <c r="M88" s="76"/>
      <c r="N88" s="20"/>
      <c r="O88" s="33"/>
      <c r="P88" s="38"/>
      <c r="Q88" s="33"/>
      <c r="R88" s="38"/>
      <c r="S88" s="34"/>
      <c r="T88" s="34"/>
      <c r="U88" s="34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8.75">
      <c r="A89" s="49"/>
      <c r="B89" s="60" t="s">
        <v>19</v>
      </c>
      <c r="C89" s="78">
        <f>+'[2]สลก_02'!$E$354</f>
        <v>0</v>
      </c>
      <c r="D89" s="78">
        <f>+'[2]สลก_02'!$F$354</f>
        <v>0</v>
      </c>
      <c r="E89" s="78">
        <f>+'[2]สลก_02'!$G$354</f>
        <v>0</v>
      </c>
      <c r="F89" s="78">
        <f>+'[2]สลก_02'!$H$354</f>
        <v>0</v>
      </c>
      <c r="G89" s="85">
        <f>+D89+E89+F89</f>
        <v>0</v>
      </c>
      <c r="H89" s="85">
        <f>+C89-D89-E89-F89</f>
        <v>0</v>
      </c>
      <c r="I89" s="86" t="e">
        <f>+D89/C89*100</f>
        <v>#DIV/0!</v>
      </c>
      <c r="J89" s="81" t="e">
        <f>+E89/C89*100</f>
        <v>#DIV/0!</v>
      </c>
      <c r="K89" s="87" t="e">
        <f>+F89/C89*100</f>
        <v>#DIV/0!</v>
      </c>
      <c r="L89" s="87" t="e">
        <f>+G89/C89*100</f>
        <v>#DIV/0!</v>
      </c>
      <c r="M89" s="87" t="e">
        <f>+H89/C89*100</f>
        <v>#DIV/0!</v>
      </c>
      <c r="N89" s="20"/>
      <c r="O89" s="33"/>
      <c r="P89" s="38"/>
      <c r="Q89" s="33"/>
      <c r="R89" s="38"/>
      <c r="S89" s="34"/>
      <c r="T89" s="34"/>
      <c r="U89" s="34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8.75">
      <c r="A90" s="49"/>
      <c r="B90" s="64" t="s">
        <v>13</v>
      </c>
      <c r="C90" s="82">
        <f aca="true" t="shared" si="34" ref="C90:H90">SUM(C89:C89)</f>
        <v>0</v>
      </c>
      <c r="D90" s="82">
        <f t="shared" si="34"/>
        <v>0</v>
      </c>
      <c r="E90" s="82">
        <f t="shared" si="34"/>
        <v>0</v>
      </c>
      <c r="F90" s="82">
        <f t="shared" si="34"/>
        <v>0</v>
      </c>
      <c r="G90" s="82">
        <f t="shared" si="34"/>
        <v>0</v>
      </c>
      <c r="H90" s="82">
        <f t="shared" si="34"/>
        <v>0</v>
      </c>
      <c r="I90" s="83" t="e">
        <f>+D90/C90*100</f>
        <v>#DIV/0!</v>
      </c>
      <c r="J90" s="84" t="e">
        <f>+E90/C90*100</f>
        <v>#DIV/0!</v>
      </c>
      <c r="K90" s="84" t="e">
        <f>+F90/C90*100</f>
        <v>#DIV/0!</v>
      </c>
      <c r="L90" s="84" t="e">
        <f>+G90/C90*100</f>
        <v>#DIV/0!</v>
      </c>
      <c r="M90" s="84" t="e">
        <f>+H90/C90*100</f>
        <v>#DIV/0!</v>
      </c>
      <c r="N90" s="20"/>
      <c r="O90" s="33"/>
      <c r="P90" s="38"/>
      <c r="Q90" s="33"/>
      <c r="R90" s="38"/>
      <c r="S90" s="34"/>
      <c r="T90" s="34"/>
      <c r="U90" s="34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13" ht="18.75">
      <c r="A91" s="49"/>
      <c r="B91" s="43" t="s">
        <v>130</v>
      </c>
      <c r="C91" s="74"/>
      <c r="D91" s="74"/>
      <c r="E91" s="74"/>
      <c r="F91" s="74"/>
      <c r="G91" s="76"/>
      <c r="H91" s="76"/>
      <c r="I91" s="77"/>
      <c r="J91" s="76"/>
      <c r="K91" s="76"/>
      <c r="L91" s="76"/>
      <c r="M91" s="76"/>
    </row>
    <row r="92" spans="1:44" ht="18.75">
      <c r="A92" s="49"/>
      <c r="B92" s="60" t="s">
        <v>19</v>
      </c>
      <c r="C92" s="78">
        <f>+'[2]สลก_02'!$E$379</f>
        <v>0</v>
      </c>
      <c r="D92" s="78">
        <f>+'[2]สลก_02'!$F$379</f>
        <v>0</v>
      </c>
      <c r="E92" s="78">
        <f>+'[2]สลก_02'!$G$379</f>
        <v>0</v>
      </c>
      <c r="F92" s="78">
        <f>+'[2]สลก_02'!$H$379</f>
        <v>0</v>
      </c>
      <c r="G92" s="85">
        <f>+D92+E92+F92</f>
        <v>0</v>
      </c>
      <c r="H92" s="85">
        <f>+C92-D92-E92-F92</f>
        <v>0</v>
      </c>
      <c r="I92" s="86" t="e">
        <f>+D92/C92*100</f>
        <v>#DIV/0!</v>
      </c>
      <c r="J92" s="81" t="e">
        <f>+E92/C92*100</f>
        <v>#DIV/0!</v>
      </c>
      <c r="K92" s="81" t="e">
        <f>+F92/C92*100</f>
        <v>#DIV/0!</v>
      </c>
      <c r="L92" s="81" t="e">
        <f>+G92/C92*100</f>
        <v>#DIV/0!</v>
      </c>
      <c r="M92" s="81" t="e">
        <f>+H92/C92*100</f>
        <v>#DIV/0!</v>
      </c>
      <c r="N92" s="20"/>
      <c r="O92" s="33"/>
      <c r="P92" s="38"/>
      <c r="Q92" s="33"/>
      <c r="R92" s="38"/>
      <c r="S92" s="34"/>
      <c r="T92" s="34"/>
      <c r="U92" s="34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8.75">
      <c r="A93" s="49"/>
      <c r="B93" s="61" t="s">
        <v>20</v>
      </c>
      <c r="C93" s="78">
        <f>+'[2]สลก_02'!$E$380</f>
        <v>0</v>
      </c>
      <c r="D93" s="78">
        <f>+'[2]สลก_02'!$F$380</f>
        <v>0</v>
      </c>
      <c r="E93" s="78">
        <f>+'[2]สลก_02'!$G$380</f>
        <v>0</v>
      </c>
      <c r="F93" s="78">
        <f>+'[2]สลก_02'!$H$380</f>
        <v>0</v>
      </c>
      <c r="G93" s="79">
        <f>+D93+E93+F93</f>
        <v>0</v>
      </c>
      <c r="H93" s="79">
        <f>+C93-D93-E93-F93</f>
        <v>0</v>
      </c>
      <c r="I93" s="80" t="e">
        <f>+D93/C93*100</f>
        <v>#DIV/0!</v>
      </c>
      <c r="J93" s="81" t="e">
        <f>+E93/C93*100</f>
        <v>#DIV/0!</v>
      </c>
      <c r="K93" s="81" t="e">
        <f>+F93/C93*100</f>
        <v>#DIV/0!</v>
      </c>
      <c r="L93" s="81" t="e">
        <f>+G93/C93*100</f>
        <v>#DIV/0!</v>
      </c>
      <c r="M93" s="81" t="e">
        <f>+H93/C93*100</f>
        <v>#DIV/0!</v>
      </c>
      <c r="N93" s="20"/>
      <c r="O93" s="33"/>
      <c r="P93" s="38"/>
      <c r="Q93" s="33"/>
      <c r="R93" s="38"/>
      <c r="S93" s="34"/>
      <c r="T93" s="34"/>
      <c r="U93" s="34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8.75">
      <c r="A94" s="49"/>
      <c r="B94" s="64" t="s">
        <v>13</v>
      </c>
      <c r="C94" s="82">
        <f aca="true" t="shared" si="35" ref="C94:H94">SUM(C92:C93)</f>
        <v>0</v>
      </c>
      <c r="D94" s="82">
        <f t="shared" si="35"/>
        <v>0</v>
      </c>
      <c r="E94" s="82">
        <f t="shared" si="35"/>
        <v>0</v>
      </c>
      <c r="F94" s="82">
        <f t="shared" si="35"/>
        <v>0</v>
      </c>
      <c r="G94" s="82">
        <f t="shared" si="35"/>
        <v>0</v>
      </c>
      <c r="H94" s="82">
        <f t="shared" si="35"/>
        <v>0</v>
      </c>
      <c r="I94" s="83" t="e">
        <f>+D94/C94*100</f>
        <v>#DIV/0!</v>
      </c>
      <c r="J94" s="84" t="e">
        <f>+E94/C94*100</f>
        <v>#DIV/0!</v>
      </c>
      <c r="K94" s="84" t="e">
        <f>+F94/C94*100</f>
        <v>#DIV/0!</v>
      </c>
      <c r="L94" s="84" t="e">
        <f>+G94/C94*100</f>
        <v>#DIV/0!</v>
      </c>
      <c r="M94" s="84" t="e">
        <f>+H94/C94*100</f>
        <v>#DIV/0!</v>
      </c>
      <c r="N94" s="20"/>
      <c r="O94" s="33"/>
      <c r="P94" s="38"/>
      <c r="Q94" s="33"/>
      <c r="R94" s="38"/>
      <c r="S94" s="34"/>
      <c r="T94" s="34"/>
      <c r="U94" s="34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8.75">
      <c r="A95" s="49"/>
      <c r="B95" s="17" t="s">
        <v>128</v>
      </c>
      <c r="C95" s="88"/>
      <c r="D95" s="88"/>
      <c r="E95" s="88"/>
      <c r="F95" s="88"/>
      <c r="G95" s="89"/>
      <c r="H95" s="89"/>
      <c r="I95" s="90"/>
      <c r="J95" s="89"/>
      <c r="K95" s="89"/>
      <c r="L95" s="89"/>
      <c r="M95" s="89"/>
      <c r="N95" s="20"/>
      <c r="O95" s="33"/>
      <c r="P95" s="38"/>
      <c r="Q95" s="33"/>
      <c r="R95" s="38"/>
      <c r="S95" s="34"/>
      <c r="T95" s="34"/>
      <c r="U95" s="34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8.75">
      <c r="A96" s="49"/>
      <c r="B96" s="43" t="s">
        <v>129</v>
      </c>
      <c r="C96" s="91"/>
      <c r="D96" s="91"/>
      <c r="E96" s="91"/>
      <c r="F96" s="91"/>
      <c r="G96" s="92"/>
      <c r="H96" s="92"/>
      <c r="I96" s="93"/>
      <c r="J96" s="92"/>
      <c r="K96" s="92"/>
      <c r="L96" s="92"/>
      <c r="M96" s="92"/>
      <c r="N96" s="20"/>
      <c r="O96" s="36"/>
      <c r="P96" s="35"/>
      <c r="Q96" s="36"/>
      <c r="R96" s="36"/>
      <c r="S96" s="33"/>
      <c r="T96" s="36"/>
      <c r="U96" s="36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8.75">
      <c r="A97" s="49"/>
      <c r="B97" s="66" t="s">
        <v>18</v>
      </c>
      <c r="C97" s="94">
        <f>+'[2]สลก_02'!$E$402</f>
        <v>5108800</v>
      </c>
      <c r="D97" s="94">
        <f>+'[2]สลก_02'!$F$402</f>
        <v>0</v>
      </c>
      <c r="E97" s="94">
        <f>+'[2]สลก_02'!$G$402</f>
        <v>0</v>
      </c>
      <c r="F97" s="94">
        <f>+'[2]สลก_02'!$H$402</f>
        <v>3340400</v>
      </c>
      <c r="G97" s="95">
        <f>+D97+E97+F97</f>
        <v>3340400</v>
      </c>
      <c r="H97" s="95">
        <f>+C97-D97-E97-F97</f>
        <v>1768400</v>
      </c>
      <c r="I97" s="96">
        <f>+D97/C97*100</f>
        <v>0</v>
      </c>
      <c r="J97" s="95">
        <f>+E97/C97*100</f>
        <v>0</v>
      </c>
      <c r="K97" s="95">
        <f>+F97/C97*100</f>
        <v>65.38521766363921</v>
      </c>
      <c r="L97" s="95">
        <f>+G97/C97*100</f>
        <v>65.38521766363921</v>
      </c>
      <c r="M97" s="95">
        <f>+H97/C97*100</f>
        <v>34.61478233636079</v>
      </c>
      <c r="N97" s="20"/>
      <c r="O97" s="36"/>
      <c r="P97" s="35"/>
      <c r="Q97" s="36"/>
      <c r="R97" s="36"/>
      <c r="S97" s="33"/>
      <c r="T97" s="36"/>
      <c r="U97" s="36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8.75">
      <c r="A98" s="49"/>
      <c r="B98" s="62" t="s">
        <v>19</v>
      </c>
      <c r="C98" s="97">
        <f>+'[2]สลก_02'!$E$403</f>
        <v>429900</v>
      </c>
      <c r="D98" s="97">
        <f>+'[2]สลก_02'!$F$403</f>
        <v>0</v>
      </c>
      <c r="E98" s="97">
        <f>+'[2]สลก_02'!$G$403</f>
        <v>0</v>
      </c>
      <c r="F98" s="97">
        <f>+'[2]สลก_02'!$H$403</f>
        <v>205475</v>
      </c>
      <c r="G98" s="98">
        <f>+D98+E98+F98</f>
        <v>205475</v>
      </c>
      <c r="H98" s="98">
        <f>+C98-D98-E98-F98</f>
        <v>224425</v>
      </c>
      <c r="I98" s="80">
        <f>+D98/C98*100</f>
        <v>0</v>
      </c>
      <c r="J98" s="98">
        <f>+E98/C98*100</f>
        <v>0</v>
      </c>
      <c r="K98" s="98">
        <f>+F98/C98*100</f>
        <v>47.79599906955106</v>
      </c>
      <c r="L98" s="98">
        <f>+G98/C98*100</f>
        <v>47.79599906955106</v>
      </c>
      <c r="M98" s="98">
        <f>+H98/C98*100</f>
        <v>52.20400093044895</v>
      </c>
      <c r="N98" s="20"/>
      <c r="O98" s="20"/>
      <c r="P98" s="20"/>
      <c r="Q98" s="20"/>
      <c r="R98" s="20"/>
      <c r="S98" s="22"/>
      <c r="T98" s="22"/>
      <c r="U98" s="2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8.75">
      <c r="A99" s="49"/>
      <c r="B99" s="65" t="s">
        <v>13</v>
      </c>
      <c r="C99" s="82">
        <f aca="true" t="shared" si="36" ref="C99:H99">SUM(C97:C98)</f>
        <v>5538700</v>
      </c>
      <c r="D99" s="82">
        <f t="shared" si="36"/>
        <v>0</v>
      </c>
      <c r="E99" s="82">
        <f t="shared" si="36"/>
        <v>0</v>
      </c>
      <c r="F99" s="82">
        <f t="shared" si="36"/>
        <v>3545875</v>
      </c>
      <c r="G99" s="82">
        <f t="shared" si="36"/>
        <v>3545875</v>
      </c>
      <c r="H99" s="82">
        <f t="shared" si="36"/>
        <v>1992825</v>
      </c>
      <c r="I99" s="99">
        <f>+D99/C99*100</f>
        <v>0</v>
      </c>
      <c r="J99" s="100">
        <f>+E99/C99*100</f>
        <v>0</v>
      </c>
      <c r="K99" s="100">
        <f>+F99/C99*100</f>
        <v>64.01998663946414</v>
      </c>
      <c r="L99" s="100">
        <f>+G99/C99*100</f>
        <v>64.01998663946414</v>
      </c>
      <c r="M99" s="100">
        <f>+H99/C99*100</f>
        <v>35.980013360535864</v>
      </c>
      <c r="N99" s="20"/>
      <c r="O99" s="32"/>
      <c r="P99" s="32"/>
      <c r="Q99" s="32"/>
      <c r="R99" s="3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21.75" thickBot="1">
      <c r="A100" s="49"/>
      <c r="B100" s="18" t="s">
        <v>132</v>
      </c>
      <c r="C100" s="101"/>
      <c r="D100" s="101"/>
      <c r="E100" s="101"/>
      <c r="F100" s="101"/>
      <c r="G100" s="102"/>
      <c r="H100" s="102"/>
      <c r="I100" s="103"/>
      <c r="J100" s="102"/>
      <c r="K100" s="102"/>
      <c r="L100" s="102"/>
      <c r="M100" s="102"/>
      <c r="N100" s="20"/>
      <c r="O100" s="33"/>
      <c r="P100" s="33"/>
      <c r="Q100" s="33"/>
      <c r="R100" s="33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</row>
    <row r="101" spans="1:44" s="5" customFormat="1" ht="19.5" thickTop="1">
      <c r="A101" s="50"/>
      <c r="B101" s="60" t="s">
        <v>18</v>
      </c>
      <c r="C101" s="78">
        <f aca="true" t="shared" si="37" ref="C101:H101">+C97</f>
        <v>5108800</v>
      </c>
      <c r="D101" s="78">
        <f t="shared" si="37"/>
        <v>0</v>
      </c>
      <c r="E101" s="78">
        <f t="shared" si="37"/>
        <v>0</v>
      </c>
      <c r="F101" s="78">
        <f t="shared" si="37"/>
        <v>3340400</v>
      </c>
      <c r="G101" s="78">
        <f t="shared" si="37"/>
        <v>3340400</v>
      </c>
      <c r="H101" s="78">
        <f t="shared" si="37"/>
        <v>1768400</v>
      </c>
      <c r="I101" s="86">
        <f aca="true" t="shared" si="38" ref="I101:I106">+D101/C101*100</f>
        <v>0</v>
      </c>
      <c r="J101" s="81">
        <f aca="true" t="shared" si="39" ref="J101:J106">+E101/C101*100</f>
        <v>0</v>
      </c>
      <c r="K101" s="81">
        <f aca="true" t="shared" si="40" ref="K101:K106">+F101/C101*100</f>
        <v>65.38521766363921</v>
      </c>
      <c r="L101" s="81">
        <f aca="true" t="shared" si="41" ref="L101:L106">+G101/C101*100</f>
        <v>65.38521766363921</v>
      </c>
      <c r="M101" s="81">
        <f aca="true" t="shared" si="42" ref="M101:M106">+H101/C101*100</f>
        <v>34.61478233636079</v>
      </c>
      <c r="N101" s="20"/>
      <c r="O101" s="35"/>
      <c r="P101" s="35"/>
      <c r="Q101" s="35"/>
      <c r="R101" s="36"/>
      <c r="S101" s="33"/>
      <c r="T101" s="36"/>
      <c r="U101" s="36"/>
      <c r="V101" s="7"/>
      <c r="W101" s="7"/>
      <c r="X101" s="12"/>
      <c r="Y101" s="12"/>
      <c r="Z101" s="12"/>
      <c r="AA101" s="12"/>
      <c r="AB101" s="10"/>
      <c r="AC101" s="10"/>
      <c r="AD101" s="10"/>
      <c r="AE101" s="10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8.75">
      <c r="A102" s="49"/>
      <c r="B102" s="62" t="s">
        <v>19</v>
      </c>
      <c r="C102" s="97">
        <f aca="true" t="shared" si="43" ref="C102:H102">+C76+C83+C89+C92+C98</f>
        <v>20430020</v>
      </c>
      <c r="D102" s="97">
        <f t="shared" si="43"/>
        <v>0</v>
      </c>
      <c r="E102" s="97">
        <f t="shared" si="43"/>
        <v>8133992.2</v>
      </c>
      <c r="F102" s="97">
        <f t="shared" si="43"/>
        <v>10692706.389999999</v>
      </c>
      <c r="G102" s="97">
        <f t="shared" si="43"/>
        <v>18826698.59</v>
      </c>
      <c r="H102" s="97">
        <f t="shared" si="43"/>
        <v>1603321.410000002</v>
      </c>
      <c r="I102" s="86">
        <f t="shared" si="38"/>
        <v>0</v>
      </c>
      <c r="J102" s="81">
        <f t="shared" si="39"/>
        <v>39.81392186596</v>
      </c>
      <c r="K102" s="81">
        <f t="shared" si="40"/>
        <v>52.338208136849595</v>
      </c>
      <c r="L102" s="81">
        <f t="shared" si="41"/>
        <v>92.1521300028096</v>
      </c>
      <c r="M102" s="81">
        <f t="shared" si="42"/>
        <v>7.847869997190419</v>
      </c>
      <c r="N102" s="20"/>
      <c r="O102" s="37"/>
      <c r="P102" s="37"/>
      <c r="Q102" s="37"/>
      <c r="R102" s="37"/>
      <c r="S102" s="11"/>
      <c r="T102" s="11"/>
      <c r="U102" s="11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8.75">
      <c r="A103" s="49"/>
      <c r="B103" s="61" t="s">
        <v>20</v>
      </c>
      <c r="C103" s="104">
        <f aca="true" t="shared" si="44" ref="C103:H103">+C77+C84+C93</f>
        <v>26574035.9</v>
      </c>
      <c r="D103" s="104">
        <f t="shared" si="44"/>
        <v>0</v>
      </c>
      <c r="E103" s="104">
        <f t="shared" si="44"/>
        <v>0</v>
      </c>
      <c r="F103" s="104">
        <f t="shared" si="44"/>
        <v>441235.9</v>
      </c>
      <c r="G103" s="104">
        <f t="shared" si="44"/>
        <v>441235.9</v>
      </c>
      <c r="H103" s="104">
        <f t="shared" si="44"/>
        <v>26132800</v>
      </c>
      <c r="I103" s="104">
        <f t="shared" si="38"/>
        <v>0</v>
      </c>
      <c r="J103" s="104">
        <f t="shared" si="39"/>
        <v>0</v>
      </c>
      <c r="K103" s="104">
        <f t="shared" si="40"/>
        <v>1.660402287632945</v>
      </c>
      <c r="L103" s="104">
        <f t="shared" si="41"/>
        <v>1.660402287632945</v>
      </c>
      <c r="M103" s="104">
        <f t="shared" si="42"/>
        <v>98.33959771236707</v>
      </c>
      <c r="N103" s="52"/>
      <c r="O103" s="53"/>
      <c r="P103" s="53"/>
      <c r="Q103" s="53"/>
      <c r="R103" s="53"/>
      <c r="S103" s="53"/>
      <c r="T103" s="34"/>
      <c r="U103" s="34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8.75">
      <c r="A104" s="49"/>
      <c r="B104" s="62" t="s">
        <v>21</v>
      </c>
      <c r="C104" s="97">
        <f aca="true" t="shared" si="45" ref="C104:H104">+C78+C85</f>
        <v>0</v>
      </c>
      <c r="D104" s="97">
        <f t="shared" si="45"/>
        <v>0</v>
      </c>
      <c r="E104" s="97">
        <f t="shared" si="45"/>
        <v>0</v>
      </c>
      <c r="F104" s="97">
        <f t="shared" si="45"/>
        <v>0</v>
      </c>
      <c r="G104" s="97">
        <f t="shared" si="45"/>
        <v>0</v>
      </c>
      <c r="H104" s="97">
        <f t="shared" si="45"/>
        <v>0</v>
      </c>
      <c r="I104" s="86" t="e">
        <f t="shared" si="38"/>
        <v>#DIV/0!</v>
      </c>
      <c r="J104" s="81" t="e">
        <f t="shared" si="39"/>
        <v>#DIV/0!</v>
      </c>
      <c r="K104" s="81" t="e">
        <f t="shared" si="40"/>
        <v>#DIV/0!</v>
      </c>
      <c r="L104" s="81" t="e">
        <f t="shared" si="41"/>
        <v>#DIV/0!</v>
      </c>
      <c r="M104" s="81" t="e">
        <f t="shared" si="42"/>
        <v>#DIV/0!</v>
      </c>
      <c r="N104" s="26"/>
      <c r="O104" s="54"/>
      <c r="P104" s="54"/>
      <c r="Q104" s="54"/>
      <c r="R104" s="54"/>
      <c r="S104" s="54"/>
      <c r="T104" s="36"/>
      <c r="U104" s="36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8.75">
      <c r="A105" s="49"/>
      <c r="B105" s="67" t="s">
        <v>22</v>
      </c>
      <c r="C105" s="105">
        <f aca="true" t="shared" si="46" ref="C105:H105">+C79</f>
        <v>0</v>
      </c>
      <c r="D105" s="105">
        <f t="shared" si="46"/>
        <v>0</v>
      </c>
      <c r="E105" s="105">
        <f t="shared" si="46"/>
        <v>0</v>
      </c>
      <c r="F105" s="105">
        <f t="shared" si="46"/>
        <v>0</v>
      </c>
      <c r="G105" s="105">
        <f t="shared" si="46"/>
        <v>0</v>
      </c>
      <c r="H105" s="105">
        <f t="shared" si="46"/>
        <v>0</v>
      </c>
      <c r="I105" s="86" t="e">
        <f t="shared" si="38"/>
        <v>#DIV/0!</v>
      </c>
      <c r="J105" s="81" t="e">
        <f t="shared" si="39"/>
        <v>#DIV/0!</v>
      </c>
      <c r="K105" s="81" t="e">
        <f t="shared" si="40"/>
        <v>#DIV/0!</v>
      </c>
      <c r="L105" s="81" t="e">
        <f t="shared" si="41"/>
        <v>#DIV/0!</v>
      </c>
      <c r="M105" s="81" t="e">
        <f t="shared" si="42"/>
        <v>#DIV/0!</v>
      </c>
      <c r="N105" s="26"/>
      <c r="O105" s="54"/>
      <c r="P105" s="54"/>
      <c r="Q105" s="54"/>
      <c r="R105" s="54"/>
      <c r="S105" s="54"/>
      <c r="T105" s="36"/>
      <c r="U105" s="36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9.5" thickBot="1">
      <c r="A106" s="109"/>
      <c r="B106" s="68" t="s">
        <v>14</v>
      </c>
      <c r="C106" s="106">
        <f aca="true" t="shared" si="47" ref="C106:H106">SUM(C101:C105)</f>
        <v>52112855.9</v>
      </c>
      <c r="D106" s="106">
        <f t="shared" si="47"/>
        <v>0</v>
      </c>
      <c r="E106" s="106">
        <f t="shared" si="47"/>
        <v>8133992.2</v>
      </c>
      <c r="F106" s="106">
        <f t="shared" si="47"/>
        <v>14474342.29</v>
      </c>
      <c r="G106" s="106">
        <f t="shared" si="47"/>
        <v>22608334.49</v>
      </c>
      <c r="H106" s="106">
        <f t="shared" si="47"/>
        <v>29504521.410000004</v>
      </c>
      <c r="I106" s="106">
        <f t="shared" si="38"/>
        <v>0</v>
      </c>
      <c r="J106" s="106">
        <f t="shared" si="39"/>
        <v>15.6084176534259</v>
      </c>
      <c r="K106" s="106">
        <f t="shared" si="40"/>
        <v>27.774993406185594</v>
      </c>
      <c r="L106" s="107">
        <f t="shared" si="41"/>
        <v>43.38341105961149</v>
      </c>
      <c r="M106" s="106">
        <f t="shared" si="42"/>
        <v>56.61658894038851</v>
      </c>
      <c r="N106" s="26"/>
      <c r="O106" s="54"/>
      <c r="P106" s="54"/>
      <c r="Q106" s="54"/>
      <c r="R106" s="54"/>
      <c r="S106" s="54"/>
      <c r="T106" s="36"/>
      <c r="U106" s="36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ht="19.5" thickTop="1">
      <c r="A107" s="69" t="s">
        <v>94</v>
      </c>
      <c r="B107" s="17" t="s">
        <v>42</v>
      </c>
      <c r="C107" s="71"/>
      <c r="D107" s="71"/>
      <c r="E107" s="71"/>
      <c r="F107" s="71"/>
      <c r="G107" s="72"/>
      <c r="H107" s="72"/>
      <c r="I107" s="73"/>
      <c r="J107" s="72"/>
      <c r="K107" s="72"/>
      <c r="L107" s="72"/>
      <c r="M107" s="58"/>
      <c r="N107" s="20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ht="18.75">
      <c r="A108" s="48" t="s">
        <v>51</v>
      </c>
      <c r="B108" s="43" t="s">
        <v>108</v>
      </c>
      <c r="C108" s="75"/>
      <c r="D108" s="75"/>
      <c r="E108" s="75"/>
      <c r="F108" s="75"/>
      <c r="G108" s="76"/>
      <c r="H108" s="76"/>
      <c r="I108" s="77"/>
      <c r="J108" s="76"/>
      <c r="K108" s="76"/>
      <c r="L108" s="76"/>
      <c r="M108" s="59"/>
      <c r="N108" s="20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ht="18.75">
      <c r="A109" s="49"/>
      <c r="B109" s="60" t="s">
        <v>19</v>
      </c>
      <c r="C109" s="78">
        <f>+'[2]กองบริหารทรัพยากรบุคคล_03'!$E$281</f>
        <v>2980000</v>
      </c>
      <c r="D109" s="78">
        <f>+'[2]กองบริหารทรัพยากรบุคคล_03'!$F$281</f>
        <v>0</v>
      </c>
      <c r="E109" s="78">
        <f>+'[2]กองบริหารทรัพยากรบุคคล_03'!$G$281</f>
        <v>39420</v>
      </c>
      <c r="F109" s="78">
        <f>+'[2]กองบริหารทรัพยากรบุคคล_03'!$H$281</f>
        <v>1307282.78</v>
      </c>
      <c r="G109" s="85">
        <f>+D109+E109+F109</f>
        <v>1346702.78</v>
      </c>
      <c r="H109" s="81">
        <f>+C109-D109-E109-F109</f>
        <v>1633297.22</v>
      </c>
      <c r="I109" s="86">
        <f>+D109/C109*100</f>
        <v>0</v>
      </c>
      <c r="J109" s="81">
        <f>+E109/C109*100</f>
        <v>1.3228187919463088</v>
      </c>
      <c r="K109" s="98">
        <f>+F109/C109*100</f>
        <v>43.86854966442953</v>
      </c>
      <c r="L109" s="81">
        <f>+G109/C109*100</f>
        <v>45.19136845637584</v>
      </c>
      <c r="M109" s="81">
        <f>+H109/C109*100</f>
        <v>54.808631543624166</v>
      </c>
      <c r="N109" s="39"/>
      <c r="O109" s="40"/>
      <c r="P109" s="40"/>
      <c r="Q109" s="40"/>
      <c r="R109" s="40"/>
      <c r="S109" s="41"/>
      <c r="T109" s="41"/>
      <c r="U109" s="41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8.75">
      <c r="A110" s="49"/>
      <c r="B110" s="61" t="s">
        <v>20</v>
      </c>
      <c r="C110" s="97">
        <f>+'[2]กองบริหารทรัพยากรบุคคล_03'!$E$282</f>
        <v>484175</v>
      </c>
      <c r="D110" s="97">
        <f>+'[2]กองบริหารทรัพยากรบุคคล_03'!$F$282</f>
        <v>0</v>
      </c>
      <c r="E110" s="97">
        <f>+'[2]กองบริหารทรัพยากรบุคคล_03'!$G$282</f>
        <v>471870</v>
      </c>
      <c r="F110" s="97">
        <f>+'[2]กองบริหารทรัพยากรบุคคล_03'!$H$282</f>
        <v>12305</v>
      </c>
      <c r="G110" s="79">
        <f>+D110+E110+F110</f>
        <v>484175</v>
      </c>
      <c r="H110" s="98">
        <f>+C110-D110-E110-F110</f>
        <v>0</v>
      </c>
      <c r="I110" s="80">
        <f>+D110/C110*100</f>
        <v>0</v>
      </c>
      <c r="J110" s="98">
        <f>+E110/C110*100</f>
        <v>97.45856353591161</v>
      </c>
      <c r="K110" s="98">
        <f>+F110/C110*100</f>
        <v>2.541436464088398</v>
      </c>
      <c r="L110" s="98">
        <f>+G110/C110*100</f>
        <v>100</v>
      </c>
      <c r="M110" s="98">
        <f>+H110/C110*100</f>
        <v>0</v>
      </c>
      <c r="N110" s="39"/>
      <c r="O110" s="40"/>
      <c r="P110" s="40"/>
      <c r="Q110" s="40"/>
      <c r="R110" s="40"/>
      <c r="S110" s="41"/>
      <c r="T110" s="41"/>
      <c r="U110" s="41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8.75">
      <c r="A111" s="49"/>
      <c r="B111" s="62" t="s">
        <v>21</v>
      </c>
      <c r="C111" s="97">
        <f>+'[2]กองบริหารทรัพยากรบุคคล_03'!$E$283</f>
        <v>0</v>
      </c>
      <c r="D111" s="97">
        <f>+'[2]กองบริหารทรัพยากรบุคคล_03'!$F$283</f>
        <v>0</v>
      </c>
      <c r="E111" s="97">
        <f>+'[2]กองบริหารทรัพยากรบุคคล_03'!$G$283</f>
        <v>0</v>
      </c>
      <c r="F111" s="97">
        <f>+'[2]กองบริหารทรัพยากรบุคคล_03'!$H$283</f>
        <v>0</v>
      </c>
      <c r="G111" s="79">
        <f>+D111+E111+F111</f>
        <v>0</v>
      </c>
      <c r="H111" s="98">
        <f>+C111-D111-E111-F111</f>
        <v>0</v>
      </c>
      <c r="I111" s="80" t="e">
        <f>+D111/C111*100</f>
        <v>#DIV/0!</v>
      </c>
      <c r="J111" s="98" t="e">
        <f>+E111/C111*100</f>
        <v>#DIV/0!</v>
      </c>
      <c r="K111" s="98" t="e">
        <f>+F111/C111*100</f>
        <v>#DIV/0!</v>
      </c>
      <c r="L111" s="98" t="e">
        <f>+G111/C111*100</f>
        <v>#DIV/0!</v>
      </c>
      <c r="M111" s="98" t="e">
        <f>+H111/C111*100</f>
        <v>#DIV/0!</v>
      </c>
      <c r="N111" s="39"/>
      <c r="O111" s="40"/>
      <c r="P111" s="40"/>
      <c r="Q111" s="40"/>
      <c r="R111" s="40"/>
      <c r="S111" s="41"/>
      <c r="T111" s="41"/>
      <c r="U111" s="41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ht="18.75">
      <c r="A112" s="49"/>
      <c r="B112" s="63" t="s">
        <v>22</v>
      </c>
      <c r="C112" s="97">
        <f>+'[2]กองบริหารทรัพยากรบุคคล_03'!$E$284</f>
        <v>0</v>
      </c>
      <c r="D112" s="97">
        <f>+'[2]กองบริหารทรัพยากรบุคคล_03'!$F$284</f>
        <v>0</v>
      </c>
      <c r="E112" s="97">
        <f>+'[2]กองบริหารทรัพยากรบุคคล_03'!$G$284</f>
        <v>0</v>
      </c>
      <c r="F112" s="97">
        <f>+'[2]กองบริหารทรัพยากรบุคคล_03'!$H$284</f>
        <v>0</v>
      </c>
      <c r="G112" s="79">
        <f>+D112+E112+F112</f>
        <v>0</v>
      </c>
      <c r="H112" s="98">
        <f>+C112-D112-E112-F112</f>
        <v>0</v>
      </c>
      <c r="I112" s="80" t="e">
        <f>+D112/C112*100</f>
        <v>#DIV/0!</v>
      </c>
      <c r="J112" s="98" t="e">
        <f>+E112/C112*100</f>
        <v>#DIV/0!</v>
      </c>
      <c r="K112" s="98" t="e">
        <f>+F112/C112*100</f>
        <v>#DIV/0!</v>
      </c>
      <c r="L112" s="98" t="e">
        <f>+G112/C112*100</f>
        <v>#DIV/0!</v>
      </c>
      <c r="M112" s="98" t="e">
        <f>+H112/C112*100</f>
        <v>#DIV/0!</v>
      </c>
      <c r="N112" s="39"/>
      <c r="O112" s="40"/>
      <c r="P112" s="40"/>
      <c r="Q112" s="40"/>
      <c r="R112" s="40"/>
      <c r="S112" s="41"/>
      <c r="T112" s="41"/>
      <c r="U112" s="41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ht="18.75">
      <c r="A113" s="49"/>
      <c r="B113" s="64" t="s">
        <v>13</v>
      </c>
      <c r="C113" s="108">
        <f aca="true" t="shared" si="48" ref="C113:H113">SUM(C109:C112)</f>
        <v>3464175</v>
      </c>
      <c r="D113" s="108">
        <f t="shared" si="48"/>
        <v>0</v>
      </c>
      <c r="E113" s="108">
        <f t="shared" si="48"/>
        <v>511290</v>
      </c>
      <c r="F113" s="108">
        <f t="shared" si="48"/>
        <v>1319587.78</v>
      </c>
      <c r="G113" s="108">
        <f t="shared" si="48"/>
        <v>1830877.78</v>
      </c>
      <c r="H113" s="108">
        <f t="shared" si="48"/>
        <v>1633297.22</v>
      </c>
      <c r="I113" s="108">
        <f>+D113/C113*100</f>
        <v>0</v>
      </c>
      <c r="J113" s="108">
        <f>+E113/C113*100</f>
        <v>14.759358288770052</v>
      </c>
      <c r="K113" s="108">
        <f>+F113/C113*100</f>
        <v>38.09241103581661</v>
      </c>
      <c r="L113" s="108">
        <f>+G113/C113*100</f>
        <v>52.85176932458666</v>
      </c>
      <c r="M113" s="108">
        <f>+H113/C113*100</f>
        <v>47.14823067541334</v>
      </c>
      <c r="N113" s="20"/>
      <c r="O113" s="16"/>
      <c r="P113" s="42"/>
      <c r="Q113" s="16"/>
      <c r="R113" s="16"/>
      <c r="S113" s="25"/>
      <c r="T113" s="24"/>
      <c r="U113" s="24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18.75">
      <c r="A114" s="49"/>
      <c r="B114" s="17" t="s">
        <v>109</v>
      </c>
      <c r="C114" s="71"/>
      <c r="D114" s="71"/>
      <c r="E114" s="71"/>
      <c r="F114" s="71"/>
      <c r="G114" s="72"/>
      <c r="H114" s="72"/>
      <c r="I114" s="73"/>
      <c r="J114" s="72"/>
      <c r="K114" s="72"/>
      <c r="L114" s="72"/>
      <c r="M114" s="72"/>
      <c r="N114" s="20"/>
      <c r="O114" s="33"/>
      <c r="P114" s="38"/>
      <c r="Q114" s="33"/>
      <c r="R114" s="38"/>
      <c r="S114" s="41"/>
      <c r="T114" s="2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8.75">
      <c r="A115" s="49"/>
      <c r="B115" s="43" t="s">
        <v>107</v>
      </c>
      <c r="C115" s="75"/>
      <c r="D115" s="75"/>
      <c r="E115" s="75"/>
      <c r="F115" s="75"/>
      <c r="G115" s="76"/>
      <c r="H115" s="76"/>
      <c r="I115" s="77"/>
      <c r="J115" s="76"/>
      <c r="K115" s="76"/>
      <c r="L115" s="76"/>
      <c r="M115" s="76"/>
      <c r="N115" s="20"/>
      <c r="O115" s="33"/>
      <c r="P115" s="38"/>
      <c r="Q115" s="33"/>
      <c r="R115" s="38"/>
      <c r="S115" s="41"/>
      <c r="T115" s="2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18.75">
      <c r="A116" s="49"/>
      <c r="B116" s="60" t="s">
        <v>19</v>
      </c>
      <c r="C116" s="78">
        <f>+'[2]กองบริหารทรัพยากรบุคคล_03'!$E$336</f>
        <v>0</v>
      </c>
      <c r="D116" s="78">
        <f>+'[2]กองบริหารทรัพยากรบุคคล_03'!$F$336</f>
        <v>0</v>
      </c>
      <c r="E116" s="78">
        <f>+'[2]กองบริหารทรัพยากรบุคคล_03'!$G$336</f>
        <v>0</v>
      </c>
      <c r="F116" s="78">
        <f>+'[2]กองบริหารทรัพยากรบุคคล_03'!$H$336</f>
        <v>0</v>
      </c>
      <c r="G116" s="85">
        <f>+D116+E116+F116</f>
        <v>0</v>
      </c>
      <c r="H116" s="85">
        <f>+C116-D116-E116-F116</f>
        <v>0</v>
      </c>
      <c r="I116" s="86" t="e">
        <f>+D116/C116*100</f>
        <v>#DIV/0!</v>
      </c>
      <c r="J116" s="81" t="e">
        <f>+E116/C116*100</f>
        <v>#DIV/0!</v>
      </c>
      <c r="K116" s="81" t="e">
        <f>+F116/C116*100</f>
        <v>#DIV/0!</v>
      </c>
      <c r="L116" s="81" t="e">
        <f>+G116/C116*100</f>
        <v>#DIV/0!</v>
      </c>
      <c r="M116" s="81" t="e">
        <f>+H116/C116*100</f>
        <v>#DIV/0!</v>
      </c>
      <c r="N116" s="20"/>
      <c r="O116" s="33"/>
      <c r="P116" s="38"/>
      <c r="Q116" s="33"/>
      <c r="R116" s="38"/>
      <c r="S116" s="41"/>
      <c r="T116" s="2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18.75">
      <c r="A117" s="49"/>
      <c r="B117" s="61" t="s">
        <v>20</v>
      </c>
      <c r="C117" s="78">
        <f>+'[2]กองบริหารทรัพยากรบุคคล_03'!$E$337</f>
        <v>0</v>
      </c>
      <c r="D117" s="78">
        <f>+'[2]กองบริหารทรัพยากรบุคคล_03'!$F$337</f>
        <v>0</v>
      </c>
      <c r="E117" s="78">
        <f>+'[2]กองบริหารทรัพยากรบุคคล_03'!$G$337</f>
        <v>0</v>
      </c>
      <c r="F117" s="78">
        <f>+'[2]กองบริหารทรัพยากรบุคคล_03'!$H$337</f>
        <v>0</v>
      </c>
      <c r="G117" s="79">
        <f>+D117+E117+F117</f>
        <v>0</v>
      </c>
      <c r="H117" s="79">
        <f>+C117-D117-E117-F117</f>
        <v>0</v>
      </c>
      <c r="I117" s="80" t="e">
        <f>+D117/C117*100</f>
        <v>#DIV/0!</v>
      </c>
      <c r="J117" s="81" t="e">
        <f>+E117/C117*100</f>
        <v>#DIV/0!</v>
      </c>
      <c r="K117" s="81" t="e">
        <f>+F117/C117*100</f>
        <v>#DIV/0!</v>
      </c>
      <c r="L117" s="81" t="e">
        <f>+G117/C117*100</f>
        <v>#DIV/0!</v>
      </c>
      <c r="M117" s="81" t="e">
        <f>+H117/C117*100</f>
        <v>#DIV/0!</v>
      </c>
      <c r="N117" s="20"/>
      <c r="O117" s="33"/>
      <c r="P117" s="38"/>
      <c r="Q117" s="33"/>
      <c r="R117" s="38"/>
      <c r="S117" s="41"/>
      <c r="T117" s="2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18.75">
      <c r="A118" s="49"/>
      <c r="B118" s="62" t="s">
        <v>21</v>
      </c>
      <c r="C118" s="78">
        <f>+'[2]กองบริหารทรัพยากรบุคคล_03'!$E$338</f>
        <v>3000000</v>
      </c>
      <c r="D118" s="78">
        <f>+'[2]กองบริหารทรัพยากรบุคคล_03'!$F$338</f>
        <v>0</v>
      </c>
      <c r="E118" s="78">
        <f>+'[2]กองบริหารทรัพยากรบุคคล_03'!$G$338</f>
        <v>0</v>
      </c>
      <c r="F118" s="78">
        <f>+'[2]กองบริหารทรัพยากรบุคคล_03'!$H$338</f>
        <v>3000000</v>
      </c>
      <c r="G118" s="79">
        <f>+D118+E118+F118</f>
        <v>3000000</v>
      </c>
      <c r="H118" s="79">
        <f>+C118-D118-E118-F118</f>
        <v>0</v>
      </c>
      <c r="I118" s="80">
        <f>+D118/C118*100</f>
        <v>0</v>
      </c>
      <c r="J118" s="81">
        <f>+E118/C118*100</f>
        <v>0</v>
      </c>
      <c r="K118" s="81">
        <f>+F118/C118*100</f>
        <v>100</v>
      </c>
      <c r="L118" s="81">
        <f>+G118/C118*100</f>
        <v>100</v>
      </c>
      <c r="M118" s="81">
        <f>+H118/C118*100</f>
        <v>0</v>
      </c>
      <c r="N118" s="20"/>
      <c r="O118" s="33"/>
      <c r="P118" s="38"/>
      <c r="Q118" s="33"/>
      <c r="R118" s="38"/>
      <c r="S118" s="41"/>
      <c r="T118" s="2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18.75">
      <c r="A119" s="49"/>
      <c r="B119" s="64" t="s">
        <v>13</v>
      </c>
      <c r="C119" s="108">
        <f aca="true" t="shared" si="49" ref="C119:H119">SUM(C116:C118)</f>
        <v>3000000</v>
      </c>
      <c r="D119" s="108">
        <f t="shared" si="49"/>
        <v>0</v>
      </c>
      <c r="E119" s="108">
        <f t="shared" si="49"/>
        <v>0</v>
      </c>
      <c r="F119" s="108">
        <f t="shared" si="49"/>
        <v>3000000</v>
      </c>
      <c r="G119" s="108">
        <f t="shared" si="49"/>
        <v>3000000</v>
      </c>
      <c r="H119" s="108">
        <f t="shared" si="49"/>
        <v>0</v>
      </c>
      <c r="I119" s="108">
        <f>+D119/C119*100</f>
        <v>0</v>
      </c>
      <c r="J119" s="108">
        <f>+E119/C119*100</f>
        <v>0</v>
      </c>
      <c r="K119" s="108">
        <f>+F119/C119*100</f>
        <v>100</v>
      </c>
      <c r="L119" s="108">
        <f>+G119/C119*100</f>
        <v>100</v>
      </c>
      <c r="M119" s="108">
        <f>+H119/C119*100</f>
        <v>0</v>
      </c>
      <c r="N119" s="20"/>
      <c r="O119" s="16"/>
      <c r="P119" s="42"/>
      <c r="Q119" s="16"/>
      <c r="R119" s="16"/>
      <c r="S119" s="33"/>
      <c r="T119" s="36"/>
      <c r="U119" s="36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18.75">
      <c r="A120" s="49"/>
      <c r="B120" s="17" t="s">
        <v>133</v>
      </c>
      <c r="C120" s="70"/>
      <c r="D120" s="70"/>
      <c r="E120" s="70"/>
      <c r="F120" s="70"/>
      <c r="G120" s="72"/>
      <c r="H120" s="72"/>
      <c r="I120" s="73"/>
      <c r="J120" s="72"/>
      <c r="K120" s="72"/>
      <c r="L120" s="72"/>
      <c r="M120" s="72"/>
      <c r="N120" s="20"/>
      <c r="O120" s="33"/>
      <c r="P120" s="38"/>
      <c r="Q120" s="33"/>
      <c r="R120" s="38"/>
      <c r="S120" s="41"/>
      <c r="T120" s="2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18.75">
      <c r="A121" s="49"/>
      <c r="B121" s="43" t="s">
        <v>110</v>
      </c>
      <c r="C121" s="74"/>
      <c r="D121" s="74"/>
      <c r="E121" s="74"/>
      <c r="F121" s="74"/>
      <c r="G121" s="76"/>
      <c r="H121" s="76"/>
      <c r="I121" s="77"/>
      <c r="J121" s="76"/>
      <c r="K121" s="76"/>
      <c r="L121" s="76"/>
      <c r="M121" s="76"/>
      <c r="N121" s="20"/>
      <c r="O121" s="33"/>
      <c r="P121" s="38"/>
      <c r="Q121" s="33"/>
      <c r="R121" s="38"/>
      <c r="S121" s="34"/>
      <c r="T121" s="34"/>
      <c r="U121" s="34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18.75">
      <c r="A122" s="49"/>
      <c r="B122" s="60" t="s">
        <v>19</v>
      </c>
      <c r="C122" s="78">
        <f>+'[2]กองบริหารทรัพยากรบุคคล_03'!$E$354</f>
        <v>0</v>
      </c>
      <c r="D122" s="78">
        <f>+'[2]กองบริหารทรัพยากรบุคคล_03'!$F$354</f>
        <v>0</v>
      </c>
      <c r="E122" s="78">
        <f>+'[2]กองบริหารทรัพยากรบุคคล_03'!$G$354</f>
        <v>0</v>
      </c>
      <c r="F122" s="78">
        <f>+'[2]กองบริหารทรัพยากรบุคคล_03'!$H$354</f>
        <v>0</v>
      </c>
      <c r="G122" s="85">
        <f>+D122+E122+F122</f>
        <v>0</v>
      </c>
      <c r="H122" s="85">
        <f>+C122-D122-E122-F122</f>
        <v>0</v>
      </c>
      <c r="I122" s="86" t="e">
        <f>+D122/C122*100</f>
        <v>#DIV/0!</v>
      </c>
      <c r="J122" s="81" t="e">
        <f>+E122/C122*100</f>
        <v>#DIV/0!</v>
      </c>
      <c r="K122" s="87" t="e">
        <f>+F122/C122*100</f>
        <v>#DIV/0!</v>
      </c>
      <c r="L122" s="87" t="e">
        <f>+G122/C122*100</f>
        <v>#DIV/0!</v>
      </c>
      <c r="M122" s="87" t="e">
        <f>+H122/C122*100</f>
        <v>#DIV/0!</v>
      </c>
      <c r="N122" s="20"/>
      <c r="O122" s="33"/>
      <c r="P122" s="38"/>
      <c r="Q122" s="33"/>
      <c r="R122" s="38"/>
      <c r="S122" s="34"/>
      <c r="T122" s="34"/>
      <c r="U122" s="34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18.75">
      <c r="A123" s="49"/>
      <c r="B123" s="64" t="s">
        <v>13</v>
      </c>
      <c r="C123" s="82">
        <f aca="true" t="shared" si="50" ref="C123:H123">SUM(C122:C122)</f>
        <v>0</v>
      </c>
      <c r="D123" s="82">
        <f t="shared" si="50"/>
        <v>0</v>
      </c>
      <c r="E123" s="82">
        <f t="shared" si="50"/>
        <v>0</v>
      </c>
      <c r="F123" s="82">
        <f t="shared" si="50"/>
        <v>0</v>
      </c>
      <c r="G123" s="82">
        <f t="shared" si="50"/>
        <v>0</v>
      </c>
      <c r="H123" s="82">
        <f t="shared" si="50"/>
        <v>0</v>
      </c>
      <c r="I123" s="83" t="e">
        <f>+D123/C123*100</f>
        <v>#DIV/0!</v>
      </c>
      <c r="J123" s="84" t="e">
        <f>+E123/C123*100</f>
        <v>#DIV/0!</v>
      </c>
      <c r="K123" s="84" t="e">
        <f>+F123/C123*100</f>
        <v>#DIV/0!</v>
      </c>
      <c r="L123" s="84" t="e">
        <f>+G123/C123*100</f>
        <v>#DIV/0!</v>
      </c>
      <c r="M123" s="84" t="e">
        <f>+H123/C123*100</f>
        <v>#DIV/0!</v>
      </c>
      <c r="N123" s="20"/>
      <c r="O123" s="33"/>
      <c r="P123" s="38"/>
      <c r="Q123" s="33"/>
      <c r="R123" s="38"/>
      <c r="S123" s="34"/>
      <c r="T123" s="34"/>
      <c r="U123" s="34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13" ht="18.75">
      <c r="A124" s="49"/>
      <c r="B124" s="43" t="s">
        <v>130</v>
      </c>
      <c r="C124" s="74"/>
      <c r="D124" s="74"/>
      <c r="E124" s="74"/>
      <c r="F124" s="74"/>
      <c r="G124" s="76"/>
      <c r="H124" s="76"/>
      <c r="I124" s="77"/>
      <c r="J124" s="76"/>
      <c r="K124" s="76"/>
      <c r="L124" s="76"/>
      <c r="M124" s="76"/>
    </row>
    <row r="125" spans="1:44" ht="18.75">
      <c r="A125" s="49"/>
      <c r="B125" s="60" t="s">
        <v>19</v>
      </c>
      <c r="C125" s="78">
        <f>+'[2]กองบริหารทรัพยากรบุคคล_03'!$E$379</f>
        <v>0</v>
      </c>
      <c r="D125" s="78">
        <f>+'[2]กองบริหารทรัพยากรบุคคล_03'!$F$379</f>
        <v>0</v>
      </c>
      <c r="E125" s="78">
        <f>+'[2]กองบริหารทรัพยากรบุคคล_03'!$G$379</f>
        <v>0</v>
      </c>
      <c r="F125" s="78">
        <f>+'[2]กองบริหารทรัพยากรบุคคล_03'!$H$379</f>
        <v>0</v>
      </c>
      <c r="G125" s="85">
        <f>+D125+E125+F125</f>
        <v>0</v>
      </c>
      <c r="H125" s="85">
        <f>+C125-D125-E125-F125</f>
        <v>0</v>
      </c>
      <c r="I125" s="86" t="e">
        <f>+D125/C125*100</f>
        <v>#DIV/0!</v>
      </c>
      <c r="J125" s="81" t="e">
        <f>+E125/C125*100</f>
        <v>#DIV/0!</v>
      </c>
      <c r="K125" s="81" t="e">
        <f>+F125/C125*100</f>
        <v>#DIV/0!</v>
      </c>
      <c r="L125" s="81" t="e">
        <f>+G125/C125*100</f>
        <v>#DIV/0!</v>
      </c>
      <c r="M125" s="81" t="e">
        <f>+H125/C125*100</f>
        <v>#DIV/0!</v>
      </c>
      <c r="N125" s="20"/>
      <c r="O125" s="33"/>
      <c r="P125" s="38"/>
      <c r="Q125" s="33"/>
      <c r="R125" s="38"/>
      <c r="S125" s="34"/>
      <c r="T125" s="34"/>
      <c r="U125" s="34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ht="18.75">
      <c r="A126" s="49"/>
      <c r="B126" s="61" t="s">
        <v>20</v>
      </c>
      <c r="C126" s="78">
        <f>+'[2]กองบริหารทรัพยากรบุคคล_03'!$E$380</f>
        <v>0</v>
      </c>
      <c r="D126" s="78">
        <f>+'[2]กองบริหารทรัพยากรบุคคล_03'!$F$380</f>
        <v>0</v>
      </c>
      <c r="E126" s="78">
        <f>+'[2]กองบริหารทรัพยากรบุคคล_03'!$G$380</f>
        <v>0</v>
      </c>
      <c r="F126" s="78">
        <f>+'[2]กองบริหารทรัพยากรบุคคล_03'!$H$380</f>
        <v>0</v>
      </c>
      <c r="G126" s="79">
        <f>+D126+E126+F126</f>
        <v>0</v>
      </c>
      <c r="H126" s="79">
        <f>+C126-D126-E126-F126</f>
        <v>0</v>
      </c>
      <c r="I126" s="80" t="e">
        <f>+D126/C126*100</f>
        <v>#DIV/0!</v>
      </c>
      <c r="J126" s="81" t="e">
        <f>+E126/C126*100</f>
        <v>#DIV/0!</v>
      </c>
      <c r="K126" s="81" t="e">
        <f>+F126/C126*100</f>
        <v>#DIV/0!</v>
      </c>
      <c r="L126" s="81" t="e">
        <f>+G126/C126*100</f>
        <v>#DIV/0!</v>
      </c>
      <c r="M126" s="81" t="e">
        <f>+H126/C126*100</f>
        <v>#DIV/0!</v>
      </c>
      <c r="N126" s="20"/>
      <c r="O126" s="33"/>
      <c r="P126" s="38"/>
      <c r="Q126" s="33"/>
      <c r="R126" s="38"/>
      <c r="S126" s="34"/>
      <c r="T126" s="34"/>
      <c r="U126" s="34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ht="18.75">
      <c r="A127" s="49"/>
      <c r="B127" s="64" t="s">
        <v>13</v>
      </c>
      <c r="C127" s="82">
        <f aca="true" t="shared" si="51" ref="C127:H127">SUM(C125:C126)</f>
        <v>0</v>
      </c>
      <c r="D127" s="82">
        <f t="shared" si="51"/>
        <v>0</v>
      </c>
      <c r="E127" s="82">
        <f t="shared" si="51"/>
        <v>0</v>
      </c>
      <c r="F127" s="82">
        <f t="shared" si="51"/>
        <v>0</v>
      </c>
      <c r="G127" s="82">
        <f t="shared" si="51"/>
        <v>0</v>
      </c>
      <c r="H127" s="82">
        <f t="shared" si="51"/>
        <v>0</v>
      </c>
      <c r="I127" s="83" t="e">
        <f>+D127/C127*100</f>
        <v>#DIV/0!</v>
      </c>
      <c r="J127" s="84" t="e">
        <f>+E127/C127*100</f>
        <v>#DIV/0!</v>
      </c>
      <c r="K127" s="84" t="e">
        <f>+F127/C127*100</f>
        <v>#DIV/0!</v>
      </c>
      <c r="L127" s="84" t="e">
        <f>+G127/C127*100</f>
        <v>#DIV/0!</v>
      </c>
      <c r="M127" s="84" t="e">
        <f>+H127/C127*100</f>
        <v>#DIV/0!</v>
      </c>
      <c r="N127" s="20"/>
      <c r="O127" s="33"/>
      <c r="P127" s="38"/>
      <c r="Q127" s="33"/>
      <c r="R127" s="38"/>
      <c r="S127" s="34"/>
      <c r="T127" s="34"/>
      <c r="U127" s="34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8.75">
      <c r="A128" s="49"/>
      <c r="B128" s="17" t="s">
        <v>128</v>
      </c>
      <c r="C128" s="88"/>
      <c r="D128" s="88"/>
      <c r="E128" s="88"/>
      <c r="F128" s="88"/>
      <c r="G128" s="89"/>
      <c r="H128" s="89"/>
      <c r="I128" s="90"/>
      <c r="J128" s="89"/>
      <c r="K128" s="89"/>
      <c r="L128" s="89"/>
      <c r="M128" s="89"/>
      <c r="N128" s="20"/>
      <c r="O128" s="33"/>
      <c r="P128" s="38"/>
      <c r="Q128" s="33"/>
      <c r="R128" s="38"/>
      <c r="S128" s="34"/>
      <c r="T128" s="34"/>
      <c r="U128" s="34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ht="18.75">
      <c r="A129" s="49"/>
      <c r="B129" s="43" t="s">
        <v>129</v>
      </c>
      <c r="C129" s="91"/>
      <c r="D129" s="91"/>
      <c r="E129" s="91"/>
      <c r="F129" s="91"/>
      <c r="G129" s="92"/>
      <c r="H129" s="92"/>
      <c r="I129" s="93"/>
      <c r="J129" s="92"/>
      <c r="K129" s="92"/>
      <c r="L129" s="92"/>
      <c r="M129" s="92"/>
      <c r="N129" s="20"/>
      <c r="O129" s="36"/>
      <c r="P129" s="35"/>
      <c r="Q129" s="36"/>
      <c r="R129" s="36"/>
      <c r="S129" s="33"/>
      <c r="T129" s="36"/>
      <c r="U129" s="36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18.75">
      <c r="A130" s="49"/>
      <c r="B130" s="66" t="s">
        <v>18</v>
      </c>
      <c r="C130" s="94">
        <f>+'[2]กองบริหารทรัพยากรบุคคล_03'!$E$402</f>
        <v>2954000</v>
      </c>
      <c r="D130" s="94">
        <f>+'[2]กองบริหารทรัพยากรบุคคล_03'!$F$402</f>
        <v>0</v>
      </c>
      <c r="E130" s="94">
        <f>+'[2]กองบริหารทรัพยากรบุคคล_03'!$G$402</f>
        <v>0</v>
      </c>
      <c r="F130" s="94">
        <f>+'[2]กองบริหารทรัพยากรบุคคล_03'!$H$402</f>
        <v>1965357.42</v>
      </c>
      <c r="G130" s="95">
        <f>+D130+E130+F130</f>
        <v>1965357.42</v>
      </c>
      <c r="H130" s="95">
        <f>+C130-D130-E130-F130</f>
        <v>988642.5800000001</v>
      </c>
      <c r="I130" s="96">
        <f>+D130/C130*100</f>
        <v>0</v>
      </c>
      <c r="J130" s="95">
        <f>+E130/C130*100</f>
        <v>0</v>
      </c>
      <c r="K130" s="95">
        <f>+F130/C130*100</f>
        <v>66.53207244414354</v>
      </c>
      <c r="L130" s="95">
        <f>+G130/C130*100</f>
        <v>66.53207244414354</v>
      </c>
      <c r="M130" s="95">
        <f>+H130/C130*100</f>
        <v>33.46792755585647</v>
      </c>
      <c r="N130" s="20"/>
      <c r="O130" s="36"/>
      <c r="P130" s="35"/>
      <c r="Q130" s="36"/>
      <c r="R130" s="36"/>
      <c r="S130" s="33"/>
      <c r="T130" s="36"/>
      <c r="U130" s="36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ht="18.75">
      <c r="A131" s="49"/>
      <c r="B131" s="62" t="s">
        <v>19</v>
      </c>
      <c r="C131" s="97">
        <f>+'[2]กองบริหารทรัพยากรบุคคล_03'!$E$403</f>
        <v>276800</v>
      </c>
      <c r="D131" s="97">
        <f>+'[2]กองบริหารทรัพยากรบุคคล_03'!$F$403</f>
        <v>0</v>
      </c>
      <c r="E131" s="97">
        <f>+'[2]กองบริหารทรัพยากรบุคคล_03'!$G$403</f>
        <v>0</v>
      </c>
      <c r="F131" s="97">
        <f>+'[2]กองบริหารทรัพยากรบุคคล_03'!$H$403</f>
        <v>155660</v>
      </c>
      <c r="G131" s="98">
        <f>+D131+E131+F131</f>
        <v>155660</v>
      </c>
      <c r="H131" s="98">
        <f>+C131-D131-E131-F131</f>
        <v>121140</v>
      </c>
      <c r="I131" s="80">
        <f>+D131/C131*100</f>
        <v>0</v>
      </c>
      <c r="J131" s="98">
        <f>+E131/C131*100</f>
        <v>0</v>
      </c>
      <c r="K131" s="98">
        <f>+F131/C131*100</f>
        <v>56.23554913294798</v>
      </c>
      <c r="L131" s="98">
        <f>+G131/C131*100</f>
        <v>56.23554913294798</v>
      </c>
      <c r="M131" s="98">
        <f>+H131/C131*100</f>
        <v>43.76445086705203</v>
      </c>
      <c r="N131" s="20"/>
      <c r="O131" s="20"/>
      <c r="P131" s="20"/>
      <c r="Q131" s="20"/>
      <c r="R131" s="20"/>
      <c r="S131" s="22"/>
      <c r="T131" s="22"/>
      <c r="U131" s="2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ht="18.75">
      <c r="A132" s="49"/>
      <c r="B132" s="65" t="s">
        <v>13</v>
      </c>
      <c r="C132" s="82">
        <f aca="true" t="shared" si="52" ref="C132:H132">SUM(C130:C131)</f>
        <v>3230800</v>
      </c>
      <c r="D132" s="82">
        <f t="shared" si="52"/>
        <v>0</v>
      </c>
      <c r="E132" s="82">
        <f t="shared" si="52"/>
        <v>0</v>
      </c>
      <c r="F132" s="82">
        <f t="shared" si="52"/>
        <v>2121017.42</v>
      </c>
      <c r="G132" s="82">
        <f t="shared" si="52"/>
        <v>2121017.42</v>
      </c>
      <c r="H132" s="82">
        <f t="shared" si="52"/>
        <v>1109782.58</v>
      </c>
      <c r="I132" s="99">
        <f>+D132/C132*100</f>
        <v>0</v>
      </c>
      <c r="J132" s="100">
        <f>+E132/C132*100</f>
        <v>0</v>
      </c>
      <c r="K132" s="100">
        <f>+F132/C132*100</f>
        <v>65.64991395320044</v>
      </c>
      <c r="L132" s="100">
        <f>+G132/C132*100</f>
        <v>65.64991395320044</v>
      </c>
      <c r="M132" s="100">
        <f>+H132/C132*100</f>
        <v>34.350086046799554</v>
      </c>
      <c r="N132" s="20"/>
      <c r="O132" s="32"/>
      <c r="P132" s="32"/>
      <c r="Q132" s="32"/>
      <c r="R132" s="3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ht="21.75" thickBot="1">
      <c r="A133" s="49"/>
      <c r="B133" s="18" t="s">
        <v>132</v>
      </c>
      <c r="C133" s="101"/>
      <c r="D133" s="101"/>
      <c r="E133" s="101"/>
      <c r="F133" s="101"/>
      <c r="G133" s="102"/>
      <c r="H133" s="102"/>
      <c r="I133" s="103"/>
      <c r="J133" s="102"/>
      <c r="K133" s="102"/>
      <c r="L133" s="102"/>
      <c r="M133" s="102"/>
      <c r="N133" s="20"/>
      <c r="O133" s="33"/>
      <c r="P133" s="33"/>
      <c r="Q133" s="33"/>
      <c r="R133" s="33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</row>
    <row r="134" spans="1:44" s="5" customFormat="1" ht="19.5" thickTop="1">
      <c r="A134" s="50"/>
      <c r="B134" s="60" t="s">
        <v>18</v>
      </c>
      <c r="C134" s="78">
        <f aca="true" t="shared" si="53" ref="C134:H134">+C130</f>
        <v>2954000</v>
      </c>
      <c r="D134" s="78">
        <f t="shared" si="53"/>
        <v>0</v>
      </c>
      <c r="E134" s="78">
        <f t="shared" si="53"/>
        <v>0</v>
      </c>
      <c r="F134" s="78">
        <f t="shared" si="53"/>
        <v>1965357.42</v>
      </c>
      <c r="G134" s="78">
        <f t="shared" si="53"/>
        <v>1965357.42</v>
      </c>
      <c r="H134" s="78">
        <f t="shared" si="53"/>
        <v>988642.5800000001</v>
      </c>
      <c r="I134" s="86">
        <f aca="true" t="shared" si="54" ref="I134:I139">+D134/C134*100</f>
        <v>0</v>
      </c>
      <c r="J134" s="81">
        <f aca="true" t="shared" si="55" ref="J134:J139">+E134/C134*100</f>
        <v>0</v>
      </c>
      <c r="K134" s="81">
        <f aca="true" t="shared" si="56" ref="K134:K139">+F134/C134*100</f>
        <v>66.53207244414354</v>
      </c>
      <c r="L134" s="81">
        <f aca="true" t="shared" si="57" ref="L134:L139">+G134/C134*100</f>
        <v>66.53207244414354</v>
      </c>
      <c r="M134" s="81">
        <f aca="true" t="shared" si="58" ref="M134:M139">+H134/C134*100</f>
        <v>33.46792755585647</v>
      </c>
      <c r="N134" s="20"/>
      <c r="O134" s="35"/>
      <c r="P134" s="35"/>
      <c r="Q134" s="35"/>
      <c r="R134" s="36"/>
      <c r="S134" s="33"/>
      <c r="T134" s="36"/>
      <c r="U134" s="36"/>
      <c r="V134" s="7"/>
      <c r="W134" s="7"/>
      <c r="X134" s="12"/>
      <c r="Y134" s="12"/>
      <c r="Z134" s="12"/>
      <c r="AA134" s="12"/>
      <c r="AB134" s="10"/>
      <c r="AC134" s="10"/>
      <c r="AD134" s="10"/>
      <c r="AE134" s="10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ht="18.75">
      <c r="A135" s="49"/>
      <c r="B135" s="62" t="s">
        <v>19</v>
      </c>
      <c r="C135" s="97">
        <f aca="true" t="shared" si="59" ref="C135:H135">+C109+C116+C122+C125+C131</f>
        <v>3256800</v>
      </c>
      <c r="D135" s="97">
        <f t="shared" si="59"/>
        <v>0</v>
      </c>
      <c r="E135" s="97">
        <f t="shared" si="59"/>
        <v>39420</v>
      </c>
      <c r="F135" s="97">
        <f t="shared" si="59"/>
        <v>1462942.78</v>
      </c>
      <c r="G135" s="97">
        <f t="shared" si="59"/>
        <v>1502362.78</v>
      </c>
      <c r="H135" s="97">
        <f t="shared" si="59"/>
        <v>1754437.22</v>
      </c>
      <c r="I135" s="86">
        <f t="shared" si="54"/>
        <v>0</v>
      </c>
      <c r="J135" s="81">
        <f t="shared" si="55"/>
        <v>1.2103905674281503</v>
      </c>
      <c r="K135" s="81">
        <f t="shared" si="56"/>
        <v>44.91963829525915</v>
      </c>
      <c r="L135" s="81">
        <f t="shared" si="57"/>
        <v>46.1300288626873</v>
      </c>
      <c r="M135" s="81">
        <f t="shared" si="58"/>
        <v>53.8699711373127</v>
      </c>
      <c r="N135" s="20"/>
      <c r="O135" s="37"/>
      <c r="P135" s="37"/>
      <c r="Q135" s="37"/>
      <c r="R135" s="37"/>
      <c r="S135" s="11"/>
      <c r="T135" s="11"/>
      <c r="U135" s="11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ht="18.75">
      <c r="A136" s="49"/>
      <c r="B136" s="61" t="s">
        <v>20</v>
      </c>
      <c r="C136" s="104">
        <f aca="true" t="shared" si="60" ref="C136:H136">+C110+C117+C126</f>
        <v>484175</v>
      </c>
      <c r="D136" s="104">
        <f t="shared" si="60"/>
        <v>0</v>
      </c>
      <c r="E136" s="104">
        <f t="shared" si="60"/>
        <v>471870</v>
      </c>
      <c r="F136" s="104">
        <f t="shared" si="60"/>
        <v>12305</v>
      </c>
      <c r="G136" s="104">
        <f t="shared" si="60"/>
        <v>484175</v>
      </c>
      <c r="H136" s="104">
        <f t="shared" si="60"/>
        <v>0</v>
      </c>
      <c r="I136" s="104">
        <f t="shared" si="54"/>
        <v>0</v>
      </c>
      <c r="J136" s="104">
        <f t="shared" si="55"/>
        <v>97.45856353591161</v>
      </c>
      <c r="K136" s="104">
        <f t="shared" si="56"/>
        <v>2.541436464088398</v>
      </c>
      <c r="L136" s="104">
        <f t="shared" si="57"/>
        <v>100</v>
      </c>
      <c r="M136" s="104">
        <f t="shared" si="58"/>
        <v>0</v>
      </c>
      <c r="N136" s="52"/>
      <c r="O136" s="53"/>
      <c r="P136" s="53"/>
      <c r="Q136" s="53"/>
      <c r="R136" s="53"/>
      <c r="S136" s="53"/>
      <c r="T136" s="34"/>
      <c r="U136" s="34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ht="18.75">
      <c r="A137" s="49"/>
      <c r="B137" s="62" t="s">
        <v>21</v>
      </c>
      <c r="C137" s="97">
        <f aca="true" t="shared" si="61" ref="C137:H137">+C111+C118</f>
        <v>3000000</v>
      </c>
      <c r="D137" s="97">
        <f t="shared" si="61"/>
        <v>0</v>
      </c>
      <c r="E137" s="97">
        <f t="shared" si="61"/>
        <v>0</v>
      </c>
      <c r="F137" s="97">
        <f t="shared" si="61"/>
        <v>3000000</v>
      </c>
      <c r="G137" s="97">
        <f t="shared" si="61"/>
        <v>3000000</v>
      </c>
      <c r="H137" s="97">
        <f t="shared" si="61"/>
        <v>0</v>
      </c>
      <c r="I137" s="86">
        <f t="shared" si="54"/>
        <v>0</v>
      </c>
      <c r="J137" s="81">
        <f t="shared" si="55"/>
        <v>0</v>
      </c>
      <c r="K137" s="81">
        <f t="shared" si="56"/>
        <v>100</v>
      </c>
      <c r="L137" s="81">
        <f t="shared" si="57"/>
        <v>100</v>
      </c>
      <c r="M137" s="81">
        <f t="shared" si="58"/>
        <v>0</v>
      </c>
      <c r="N137" s="26"/>
      <c r="O137" s="54"/>
      <c r="P137" s="54"/>
      <c r="Q137" s="54"/>
      <c r="R137" s="54"/>
      <c r="S137" s="54"/>
      <c r="T137" s="36"/>
      <c r="U137" s="36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ht="18.75">
      <c r="A138" s="49"/>
      <c r="B138" s="67" t="s">
        <v>22</v>
      </c>
      <c r="C138" s="105">
        <f aca="true" t="shared" si="62" ref="C138:H138">+C112</f>
        <v>0</v>
      </c>
      <c r="D138" s="105">
        <f t="shared" si="62"/>
        <v>0</v>
      </c>
      <c r="E138" s="105">
        <f t="shared" si="62"/>
        <v>0</v>
      </c>
      <c r="F138" s="105">
        <f t="shared" si="62"/>
        <v>0</v>
      </c>
      <c r="G138" s="105">
        <f t="shared" si="62"/>
        <v>0</v>
      </c>
      <c r="H138" s="105">
        <f t="shared" si="62"/>
        <v>0</v>
      </c>
      <c r="I138" s="86" t="e">
        <f t="shared" si="54"/>
        <v>#DIV/0!</v>
      </c>
      <c r="J138" s="81" t="e">
        <f t="shared" si="55"/>
        <v>#DIV/0!</v>
      </c>
      <c r="K138" s="81" t="e">
        <f t="shared" si="56"/>
        <v>#DIV/0!</v>
      </c>
      <c r="L138" s="81" t="e">
        <f t="shared" si="57"/>
        <v>#DIV/0!</v>
      </c>
      <c r="M138" s="81" t="e">
        <f t="shared" si="58"/>
        <v>#DIV/0!</v>
      </c>
      <c r="N138" s="26"/>
      <c r="O138" s="54"/>
      <c r="P138" s="54"/>
      <c r="Q138" s="54"/>
      <c r="R138" s="54"/>
      <c r="S138" s="54"/>
      <c r="T138" s="36"/>
      <c r="U138" s="36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ht="19.5" thickBot="1">
      <c r="A139" s="109"/>
      <c r="B139" s="68" t="s">
        <v>14</v>
      </c>
      <c r="C139" s="106">
        <f aca="true" t="shared" si="63" ref="C139:H139">SUM(C134:C138)</f>
        <v>9694975</v>
      </c>
      <c r="D139" s="106">
        <f t="shared" si="63"/>
        <v>0</v>
      </c>
      <c r="E139" s="106">
        <f t="shared" si="63"/>
        <v>511290</v>
      </c>
      <c r="F139" s="106">
        <f t="shared" si="63"/>
        <v>6440605.2</v>
      </c>
      <c r="G139" s="106">
        <f t="shared" si="63"/>
        <v>6951895.2</v>
      </c>
      <c r="H139" s="106">
        <f t="shared" si="63"/>
        <v>2743079.8</v>
      </c>
      <c r="I139" s="106">
        <f t="shared" si="54"/>
        <v>0</v>
      </c>
      <c r="J139" s="106">
        <f t="shared" si="55"/>
        <v>5.273762954520254</v>
      </c>
      <c r="K139" s="106">
        <f t="shared" si="56"/>
        <v>66.43240647861393</v>
      </c>
      <c r="L139" s="107">
        <f t="shared" si="57"/>
        <v>71.70616943313418</v>
      </c>
      <c r="M139" s="106">
        <f t="shared" si="58"/>
        <v>28.293830566865825</v>
      </c>
      <c r="N139" s="26"/>
      <c r="O139" s="54"/>
      <c r="P139" s="54"/>
      <c r="Q139" s="54"/>
      <c r="R139" s="54"/>
      <c r="S139" s="54"/>
      <c r="T139" s="36"/>
      <c r="U139" s="36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ht="19.5" thickTop="1">
      <c r="A140" s="69" t="s">
        <v>96</v>
      </c>
      <c r="B140" s="17" t="s">
        <v>42</v>
      </c>
      <c r="C140" s="71"/>
      <c r="D140" s="71"/>
      <c r="E140" s="71"/>
      <c r="F140" s="71"/>
      <c r="G140" s="72"/>
      <c r="H140" s="72"/>
      <c r="I140" s="73"/>
      <c r="J140" s="72"/>
      <c r="K140" s="72"/>
      <c r="L140" s="72"/>
      <c r="M140" s="58"/>
      <c r="N140" s="20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ht="18.75">
      <c r="A141" s="48" t="s">
        <v>53</v>
      </c>
      <c r="B141" s="43" t="s">
        <v>108</v>
      </c>
      <c r="C141" s="75"/>
      <c r="D141" s="75"/>
      <c r="E141" s="75"/>
      <c r="F141" s="75"/>
      <c r="G141" s="76"/>
      <c r="H141" s="76"/>
      <c r="I141" s="77"/>
      <c r="J141" s="76"/>
      <c r="K141" s="76"/>
      <c r="L141" s="76"/>
      <c r="M141" s="59"/>
      <c r="N141" s="20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ht="18.75">
      <c r="A142" s="49"/>
      <c r="B142" s="60" t="s">
        <v>19</v>
      </c>
      <c r="C142" s="78">
        <f>+'[2]กองบริหารการคลัง_04'!$E$281</f>
        <v>1469800</v>
      </c>
      <c r="D142" s="78">
        <f>+'[2]กองบริหารการคลัง_04'!$F$281</f>
        <v>0</v>
      </c>
      <c r="E142" s="78">
        <f>+'[2]กองบริหารการคลัง_04'!$G$281</f>
        <v>38280</v>
      </c>
      <c r="F142" s="78">
        <f>+'[2]กองบริหารการคลัง_04'!$H$281</f>
        <v>1262008.5999999999</v>
      </c>
      <c r="G142" s="85">
        <f>+D142+E142+F142</f>
        <v>1300288.5999999999</v>
      </c>
      <c r="H142" s="81">
        <f>+C142-D142-E142-F142</f>
        <v>169511.40000000014</v>
      </c>
      <c r="I142" s="86">
        <f>+D142/C142*100</f>
        <v>0</v>
      </c>
      <c r="J142" s="81">
        <f>+E142/C142*100</f>
        <v>2.6044359776840387</v>
      </c>
      <c r="K142" s="98">
        <f>+F142/C142*100</f>
        <v>85.86260715743637</v>
      </c>
      <c r="L142" s="81">
        <f>+G142/C142*100</f>
        <v>88.46704313512042</v>
      </c>
      <c r="M142" s="81">
        <f>+H142/C142*100</f>
        <v>11.532956864879583</v>
      </c>
      <c r="N142" s="39"/>
      <c r="O142" s="40"/>
      <c r="P142" s="40"/>
      <c r="Q142" s="40"/>
      <c r="R142" s="40"/>
      <c r="S142" s="41"/>
      <c r="T142" s="41"/>
      <c r="U142" s="41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ht="18.75">
      <c r="A143" s="49"/>
      <c r="B143" s="61" t="s">
        <v>20</v>
      </c>
      <c r="C143" s="97">
        <f>+'[2]กองบริหารการคลัง_04'!$E$282</f>
        <v>0</v>
      </c>
      <c r="D143" s="97">
        <f>+'[2]กองบริหารการคลัง_04'!$F$282</f>
        <v>0</v>
      </c>
      <c r="E143" s="97">
        <f>+'[2]กองบริหารการคลัง_04'!$G$282</f>
        <v>0</v>
      </c>
      <c r="F143" s="97">
        <f>+'[2]กองบริหารการคลัง_04'!$H$282</f>
        <v>0</v>
      </c>
      <c r="G143" s="79">
        <f>+D143+E143+F143</f>
        <v>0</v>
      </c>
      <c r="H143" s="98">
        <f>+C143-D143-E143-F143</f>
        <v>0</v>
      </c>
      <c r="I143" s="80" t="e">
        <f>+D143/C143*100</f>
        <v>#DIV/0!</v>
      </c>
      <c r="J143" s="98" t="e">
        <f>+E143/C143*100</f>
        <v>#DIV/0!</v>
      </c>
      <c r="K143" s="98" t="e">
        <f>+F143/C143*100</f>
        <v>#DIV/0!</v>
      </c>
      <c r="L143" s="98" t="e">
        <f>+G143/C143*100</f>
        <v>#DIV/0!</v>
      </c>
      <c r="M143" s="98" t="e">
        <f>+H143/C143*100</f>
        <v>#DIV/0!</v>
      </c>
      <c r="N143" s="39"/>
      <c r="O143" s="40"/>
      <c r="P143" s="40"/>
      <c r="Q143" s="40"/>
      <c r="R143" s="40"/>
      <c r="S143" s="41"/>
      <c r="T143" s="41"/>
      <c r="U143" s="41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ht="18.75">
      <c r="A144" s="49"/>
      <c r="B144" s="62" t="s">
        <v>21</v>
      </c>
      <c r="C144" s="97">
        <f>+'[2]กองบริหารการคลัง_04'!$E$283</f>
        <v>0</v>
      </c>
      <c r="D144" s="97">
        <f>+'[2]กองบริหารการคลัง_04'!$F$283</f>
        <v>0</v>
      </c>
      <c r="E144" s="97">
        <f>+'[2]กองบริหารการคลัง_04'!$G$283</f>
        <v>0</v>
      </c>
      <c r="F144" s="97">
        <f>+'[2]กองบริหารการคลัง_04'!$H$283</f>
        <v>0</v>
      </c>
      <c r="G144" s="79">
        <f>+D144+E144+F144</f>
        <v>0</v>
      </c>
      <c r="H144" s="98">
        <f>+C144-D144-E144-F144</f>
        <v>0</v>
      </c>
      <c r="I144" s="80" t="e">
        <f>+D144/C144*100</f>
        <v>#DIV/0!</v>
      </c>
      <c r="J144" s="98" t="e">
        <f>+E144/C144*100</f>
        <v>#DIV/0!</v>
      </c>
      <c r="K144" s="98" t="e">
        <f>+F144/C144*100</f>
        <v>#DIV/0!</v>
      </c>
      <c r="L144" s="98" t="e">
        <f>+G144/C144*100</f>
        <v>#DIV/0!</v>
      </c>
      <c r="M144" s="98" t="e">
        <f>+H144/C144*100</f>
        <v>#DIV/0!</v>
      </c>
      <c r="N144" s="39"/>
      <c r="O144" s="40"/>
      <c r="P144" s="40"/>
      <c r="Q144" s="40"/>
      <c r="R144" s="40"/>
      <c r="S144" s="41"/>
      <c r="T144" s="41"/>
      <c r="U144" s="41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ht="18.75">
      <c r="A145" s="49"/>
      <c r="B145" s="63" t="s">
        <v>22</v>
      </c>
      <c r="C145" s="97">
        <f>+'[2]กองบริหารการคลัง_04'!$E$284</f>
        <v>0</v>
      </c>
      <c r="D145" s="97">
        <f>+'[2]กองบริหารการคลัง_04'!$F$284</f>
        <v>0</v>
      </c>
      <c r="E145" s="97">
        <f>+'[2]กองบริหารการคลัง_04'!$G$284</f>
        <v>0</v>
      </c>
      <c r="F145" s="97">
        <f>+'[2]กองบริหารการคลัง_04'!$H$284</f>
        <v>0</v>
      </c>
      <c r="G145" s="79">
        <f>+D145+E145+F145</f>
        <v>0</v>
      </c>
      <c r="H145" s="98">
        <f>+C145-D145-E145-F145</f>
        <v>0</v>
      </c>
      <c r="I145" s="80" t="e">
        <f>+D145/C145*100</f>
        <v>#DIV/0!</v>
      </c>
      <c r="J145" s="98" t="e">
        <f>+E145/C145*100</f>
        <v>#DIV/0!</v>
      </c>
      <c r="K145" s="98" t="e">
        <f>+F145/C145*100</f>
        <v>#DIV/0!</v>
      </c>
      <c r="L145" s="98" t="e">
        <f>+G145/C145*100</f>
        <v>#DIV/0!</v>
      </c>
      <c r="M145" s="98" t="e">
        <f>+H145/C145*100</f>
        <v>#DIV/0!</v>
      </c>
      <c r="N145" s="39"/>
      <c r="O145" s="40"/>
      <c r="P145" s="40"/>
      <c r="Q145" s="40"/>
      <c r="R145" s="40"/>
      <c r="S145" s="41"/>
      <c r="T145" s="41"/>
      <c r="U145" s="41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ht="18.75">
      <c r="A146" s="49"/>
      <c r="B146" s="64" t="s">
        <v>13</v>
      </c>
      <c r="C146" s="108">
        <f aca="true" t="shared" si="64" ref="C146:H146">SUM(C142:C145)</f>
        <v>1469800</v>
      </c>
      <c r="D146" s="108">
        <f t="shared" si="64"/>
        <v>0</v>
      </c>
      <c r="E146" s="108">
        <f t="shared" si="64"/>
        <v>38280</v>
      </c>
      <c r="F146" s="108">
        <f t="shared" si="64"/>
        <v>1262008.5999999999</v>
      </c>
      <c r="G146" s="108">
        <f t="shared" si="64"/>
        <v>1300288.5999999999</v>
      </c>
      <c r="H146" s="108">
        <f t="shared" si="64"/>
        <v>169511.40000000014</v>
      </c>
      <c r="I146" s="108">
        <f>+D146/C146*100</f>
        <v>0</v>
      </c>
      <c r="J146" s="108">
        <f>+E146/C146*100</f>
        <v>2.6044359776840387</v>
      </c>
      <c r="K146" s="108">
        <f>+F146/C146*100</f>
        <v>85.86260715743637</v>
      </c>
      <c r="L146" s="108">
        <f>+G146/C146*100</f>
        <v>88.46704313512042</v>
      </c>
      <c r="M146" s="108">
        <f>+H146/C146*100</f>
        <v>11.532956864879583</v>
      </c>
      <c r="N146" s="20"/>
      <c r="O146" s="16"/>
      <c r="P146" s="42"/>
      <c r="Q146" s="16"/>
      <c r="R146" s="16"/>
      <c r="S146" s="25"/>
      <c r="T146" s="24"/>
      <c r="U146" s="24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ht="18.75">
      <c r="A147" s="49"/>
      <c r="B147" s="17" t="s">
        <v>109</v>
      </c>
      <c r="C147" s="71"/>
      <c r="D147" s="71"/>
      <c r="E147" s="71"/>
      <c r="F147" s="71"/>
      <c r="G147" s="72"/>
      <c r="H147" s="72"/>
      <c r="I147" s="73"/>
      <c r="J147" s="72"/>
      <c r="K147" s="72"/>
      <c r="L147" s="72"/>
      <c r="M147" s="72"/>
      <c r="N147" s="20"/>
      <c r="O147" s="33"/>
      <c r="P147" s="38"/>
      <c r="Q147" s="33"/>
      <c r="R147" s="38"/>
      <c r="S147" s="41"/>
      <c r="T147" s="2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ht="18.75">
      <c r="A148" s="49"/>
      <c r="B148" s="43" t="s">
        <v>107</v>
      </c>
      <c r="C148" s="75"/>
      <c r="D148" s="75"/>
      <c r="E148" s="75"/>
      <c r="F148" s="75"/>
      <c r="G148" s="76"/>
      <c r="H148" s="76"/>
      <c r="I148" s="77"/>
      <c r="J148" s="76"/>
      <c r="K148" s="76"/>
      <c r="L148" s="76"/>
      <c r="M148" s="76"/>
      <c r="N148" s="20"/>
      <c r="O148" s="33"/>
      <c r="P148" s="38"/>
      <c r="Q148" s="33"/>
      <c r="R148" s="38"/>
      <c r="S148" s="41"/>
      <c r="T148" s="2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ht="18.75">
      <c r="A149" s="49"/>
      <c r="B149" s="60" t="s">
        <v>19</v>
      </c>
      <c r="C149" s="78">
        <f>+'[2]กองบริหารการคลัง_04'!$E$336</f>
        <v>500000</v>
      </c>
      <c r="D149" s="78">
        <f>+'[2]กองบริหารการคลัง_04'!$F$336</f>
        <v>0</v>
      </c>
      <c r="E149" s="78">
        <f>+'[2]กองบริหารการคลัง_04'!$G$336</f>
        <v>0</v>
      </c>
      <c r="F149" s="78">
        <f>+'[2]กองบริหารการคลัง_04'!$H$336</f>
        <v>11130</v>
      </c>
      <c r="G149" s="85">
        <f>+D149+E149+F149</f>
        <v>11130</v>
      </c>
      <c r="H149" s="85">
        <f>+C149-D149-E149-F149</f>
        <v>488870</v>
      </c>
      <c r="I149" s="86">
        <f>+D149/C149*100</f>
        <v>0</v>
      </c>
      <c r="J149" s="81">
        <f>+E149/C149*100</f>
        <v>0</v>
      </c>
      <c r="K149" s="81">
        <f>+F149/C149*100</f>
        <v>2.226</v>
      </c>
      <c r="L149" s="81">
        <f>+G149/C149*100</f>
        <v>2.226</v>
      </c>
      <c r="M149" s="81">
        <f>+H149/C149*100</f>
        <v>97.774</v>
      </c>
      <c r="N149" s="20"/>
      <c r="O149" s="33"/>
      <c r="P149" s="38"/>
      <c r="Q149" s="33"/>
      <c r="R149" s="38"/>
      <c r="S149" s="41"/>
      <c r="T149" s="2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ht="18.75">
      <c r="A150" s="49"/>
      <c r="B150" s="61" t="s">
        <v>20</v>
      </c>
      <c r="C150" s="78">
        <f>+'[2]กองบริหารการคลัง_04'!$E$337</f>
        <v>0</v>
      </c>
      <c r="D150" s="78">
        <f>+'[2]กองบริหารการคลัง_04'!$F$337</f>
        <v>0</v>
      </c>
      <c r="E150" s="78">
        <f>+'[2]กองบริหารการคลัง_04'!$G$337</f>
        <v>0</v>
      </c>
      <c r="F150" s="78">
        <f>+'[2]กองบริหารการคลัง_04'!$H$337</f>
        <v>0</v>
      </c>
      <c r="G150" s="79">
        <f>+D150+E150+F150</f>
        <v>0</v>
      </c>
      <c r="H150" s="79">
        <f>+C150-D150-E150-F150</f>
        <v>0</v>
      </c>
      <c r="I150" s="80" t="e">
        <f>+D150/C150*100</f>
        <v>#DIV/0!</v>
      </c>
      <c r="J150" s="81" t="e">
        <f>+E150/C150*100</f>
        <v>#DIV/0!</v>
      </c>
      <c r="K150" s="81" t="e">
        <f>+F150/C150*100</f>
        <v>#DIV/0!</v>
      </c>
      <c r="L150" s="81" t="e">
        <f>+G150/C150*100</f>
        <v>#DIV/0!</v>
      </c>
      <c r="M150" s="81" t="e">
        <f>+H150/C150*100</f>
        <v>#DIV/0!</v>
      </c>
      <c r="N150" s="20"/>
      <c r="O150" s="33"/>
      <c r="P150" s="38"/>
      <c r="Q150" s="33"/>
      <c r="R150" s="38"/>
      <c r="S150" s="41"/>
      <c r="T150" s="2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ht="18.75">
      <c r="A151" s="49"/>
      <c r="B151" s="62" t="s">
        <v>21</v>
      </c>
      <c r="C151" s="78">
        <f>+'[2]กองบริหารการคลัง_04'!$E$338</f>
        <v>0</v>
      </c>
      <c r="D151" s="78">
        <f>+'[2]กองบริหารการคลัง_04'!$F$338</f>
        <v>0</v>
      </c>
      <c r="E151" s="78">
        <f>+'[2]กองบริหารการคลัง_04'!$G$338</f>
        <v>0</v>
      </c>
      <c r="F151" s="78">
        <f>+'[2]กองบริหารการคลัง_04'!$H$338</f>
        <v>0</v>
      </c>
      <c r="G151" s="79">
        <f>+D151+E151+F151</f>
        <v>0</v>
      </c>
      <c r="H151" s="79">
        <f>+C151-D151-E151-F151</f>
        <v>0</v>
      </c>
      <c r="I151" s="80" t="e">
        <f>+D151/C151*100</f>
        <v>#DIV/0!</v>
      </c>
      <c r="J151" s="81" t="e">
        <f>+E151/C151*100</f>
        <v>#DIV/0!</v>
      </c>
      <c r="K151" s="81" t="e">
        <f>+F151/C151*100</f>
        <v>#DIV/0!</v>
      </c>
      <c r="L151" s="81" t="e">
        <f>+G151/C151*100</f>
        <v>#DIV/0!</v>
      </c>
      <c r="M151" s="81" t="e">
        <f>+H151/C151*100</f>
        <v>#DIV/0!</v>
      </c>
      <c r="N151" s="20"/>
      <c r="O151" s="33"/>
      <c r="P151" s="38"/>
      <c r="Q151" s="33"/>
      <c r="R151" s="38"/>
      <c r="S151" s="41"/>
      <c r="T151" s="2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ht="18.75">
      <c r="A152" s="49"/>
      <c r="B152" s="64" t="s">
        <v>13</v>
      </c>
      <c r="C152" s="108">
        <f aca="true" t="shared" si="65" ref="C152:H152">SUM(C149:C151)</f>
        <v>500000</v>
      </c>
      <c r="D152" s="108">
        <f t="shared" si="65"/>
        <v>0</v>
      </c>
      <c r="E152" s="108">
        <f t="shared" si="65"/>
        <v>0</v>
      </c>
      <c r="F152" s="108">
        <f t="shared" si="65"/>
        <v>11130</v>
      </c>
      <c r="G152" s="108">
        <f t="shared" si="65"/>
        <v>11130</v>
      </c>
      <c r="H152" s="108">
        <f t="shared" si="65"/>
        <v>488870</v>
      </c>
      <c r="I152" s="108">
        <f>+D152/C152*100</f>
        <v>0</v>
      </c>
      <c r="J152" s="108">
        <f>+E152/C152*100</f>
        <v>0</v>
      </c>
      <c r="K152" s="108">
        <f>+F152/C152*100</f>
        <v>2.226</v>
      </c>
      <c r="L152" s="108">
        <f>+G152/C152*100</f>
        <v>2.226</v>
      </c>
      <c r="M152" s="108">
        <f>+H152/C152*100</f>
        <v>97.774</v>
      </c>
      <c r="N152" s="20"/>
      <c r="O152" s="16"/>
      <c r="P152" s="42"/>
      <c r="Q152" s="16"/>
      <c r="R152" s="16"/>
      <c r="S152" s="33"/>
      <c r="T152" s="36"/>
      <c r="U152" s="36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ht="18.75">
      <c r="A153" s="49"/>
      <c r="B153" s="17" t="s">
        <v>133</v>
      </c>
      <c r="C153" s="70"/>
      <c r="D153" s="70"/>
      <c r="E153" s="70"/>
      <c r="F153" s="70"/>
      <c r="G153" s="72"/>
      <c r="H153" s="72"/>
      <c r="I153" s="73"/>
      <c r="J153" s="72"/>
      <c r="K153" s="72"/>
      <c r="L153" s="72"/>
      <c r="M153" s="72"/>
      <c r="N153" s="20"/>
      <c r="O153" s="33"/>
      <c r="P153" s="38"/>
      <c r="Q153" s="33"/>
      <c r="R153" s="38"/>
      <c r="S153" s="34"/>
      <c r="T153" s="34"/>
      <c r="U153" s="34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ht="18.75">
      <c r="A154" s="49"/>
      <c r="B154" s="43" t="s">
        <v>110</v>
      </c>
      <c r="C154" s="74"/>
      <c r="D154" s="74"/>
      <c r="E154" s="74"/>
      <c r="F154" s="74"/>
      <c r="G154" s="76"/>
      <c r="H154" s="76"/>
      <c r="I154" s="77"/>
      <c r="J154" s="76"/>
      <c r="K154" s="76"/>
      <c r="L154" s="76"/>
      <c r="M154" s="76"/>
      <c r="N154" s="20"/>
      <c r="O154" s="33"/>
      <c r="P154" s="38"/>
      <c r="Q154" s="33"/>
      <c r="R154" s="38"/>
      <c r="S154" s="34"/>
      <c r="T154" s="34"/>
      <c r="U154" s="34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ht="18.75">
      <c r="A155" s="49"/>
      <c r="B155" s="60" t="s">
        <v>19</v>
      </c>
      <c r="C155" s="78">
        <f>+'[2]กองบริหารการคลัง_04'!$E$354</f>
        <v>0</v>
      </c>
      <c r="D155" s="78">
        <f>+'[2]กองบริหารการคลัง_04'!$F$354</f>
        <v>0</v>
      </c>
      <c r="E155" s="78">
        <f>+'[2]กองบริหารการคลัง_04'!$G$354</f>
        <v>0</v>
      </c>
      <c r="F155" s="78">
        <f>+'[2]กองบริหารการคลัง_04'!$H$354</f>
        <v>0</v>
      </c>
      <c r="G155" s="85">
        <f>+D155+E155+F155</f>
        <v>0</v>
      </c>
      <c r="H155" s="85">
        <f>+C155-D155-E155-F155</f>
        <v>0</v>
      </c>
      <c r="I155" s="86" t="e">
        <f>+D155/C155*100</f>
        <v>#DIV/0!</v>
      </c>
      <c r="J155" s="81" t="e">
        <f>+E155/C155*100</f>
        <v>#DIV/0!</v>
      </c>
      <c r="K155" s="87" t="e">
        <f>+F155/C155*100</f>
        <v>#DIV/0!</v>
      </c>
      <c r="L155" s="87" t="e">
        <f>+G155/C155*100</f>
        <v>#DIV/0!</v>
      </c>
      <c r="M155" s="87" t="e">
        <f>+H155/C155*100</f>
        <v>#DIV/0!</v>
      </c>
      <c r="N155" s="20"/>
      <c r="O155" s="33"/>
      <c r="P155" s="38"/>
      <c r="Q155" s="33"/>
      <c r="R155" s="38"/>
      <c r="S155" s="34"/>
      <c r="T155" s="34"/>
      <c r="U155" s="34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ht="18.75">
      <c r="A156" s="49"/>
      <c r="B156" s="64" t="s">
        <v>13</v>
      </c>
      <c r="C156" s="82">
        <f aca="true" t="shared" si="66" ref="C156:H156">SUM(C155:C155)</f>
        <v>0</v>
      </c>
      <c r="D156" s="82">
        <f t="shared" si="66"/>
        <v>0</v>
      </c>
      <c r="E156" s="82">
        <f t="shared" si="66"/>
        <v>0</v>
      </c>
      <c r="F156" s="82">
        <f t="shared" si="66"/>
        <v>0</v>
      </c>
      <c r="G156" s="82">
        <f t="shared" si="66"/>
        <v>0</v>
      </c>
      <c r="H156" s="82">
        <f t="shared" si="66"/>
        <v>0</v>
      </c>
      <c r="I156" s="83" t="e">
        <f>+D156/C156*100</f>
        <v>#DIV/0!</v>
      </c>
      <c r="J156" s="84" t="e">
        <f>+E156/C156*100</f>
        <v>#DIV/0!</v>
      </c>
      <c r="K156" s="84" t="e">
        <f>+F156/C156*100</f>
        <v>#DIV/0!</v>
      </c>
      <c r="L156" s="84" t="e">
        <f>+G156/C156*100</f>
        <v>#DIV/0!</v>
      </c>
      <c r="M156" s="84" t="e">
        <f>+H156/C156*100</f>
        <v>#DIV/0!</v>
      </c>
      <c r="N156" s="20"/>
      <c r="O156" s="33"/>
      <c r="P156" s="38"/>
      <c r="Q156" s="33"/>
      <c r="R156" s="38"/>
      <c r="S156" s="34"/>
      <c r="T156" s="34"/>
      <c r="U156" s="34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ht="18.75">
      <c r="A157" s="49"/>
      <c r="B157" s="43" t="s">
        <v>130</v>
      </c>
      <c r="C157" s="74"/>
      <c r="D157" s="74"/>
      <c r="E157" s="74"/>
      <c r="F157" s="74"/>
      <c r="G157" s="76"/>
      <c r="H157" s="76"/>
      <c r="I157" s="77"/>
      <c r="J157" s="76"/>
      <c r="K157" s="76"/>
      <c r="L157" s="76"/>
      <c r="M157" s="76"/>
      <c r="N157" s="20"/>
      <c r="O157" s="33"/>
      <c r="P157" s="38"/>
      <c r="Q157" s="33"/>
      <c r="R157" s="38"/>
      <c r="S157" s="34"/>
      <c r="T157" s="34"/>
      <c r="U157" s="34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ht="18.75">
      <c r="A158" s="49"/>
      <c r="B158" s="60" t="s">
        <v>19</v>
      </c>
      <c r="C158" s="78">
        <f>+'[2]กองบริหารการคลัง_04'!$E$379</f>
        <v>0</v>
      </c>
      <c r="D158" s="78">
        <f>+'[2]กองบริหารการคลัง_04'!$F$379</f>
        <v>0</v>
      </c>
      <c r="E158" s="78">
        <f>+'[2]กองบริหารการคลัง_04'!$G$379</f>
        <v>0</v>
      </c>
      <c r="F158" s="78">
        <f>+'[2]กองบริหารการคลัง_04'!$H$379</f>
        <v>0</v>
      </c>
      <c r="G158" s="85">
        <f>+D158+E158+F158</f>
        <v>0</v>
      </c>
      <c r="H158" s="85">
        <f>+C158-D158-E158-F158</f>
        <v>0</v>
      </c>
      <c r="I158" s="86" t="e">
        <f>+D158/C158*100</f>
        <v>#DIV/0!</v>
      </c>
      <c r="J158" s="81" t="e">
        <f>+E158/C158*100</f>
        <v>#DIV/0!</v>
      </c>
      <c r="K158" s="81" t="e">
        <f>+F158/C158*100</f>
        <v>#DIV/0!</v>
      </c>
      <c r="L158" s="81" t="e">
        <f>+G158/C158*100</f>
        <v>#DIV/0!</v>
      </c>
      <c r="M158" s="81" t="e">
        <f>+H158/C158*100</f>
        <v>#DIV/0!</v>
      </c>
      <c r="N158" s="20"/>
      <c r="O158" s="33"/>
      <c r="P158" s="38"/>
      <c r="Q158" s="33"/>
      <c r="R158" s="38"/>
      <c r="S158" s="34"/>
      <c r="T158" s="34"/>
      <c r="U158" s="34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ht="18.75">
      <c r="A159" s="49"/>
      <c r="B159" s="61" t="s">
        <v>20</v>
      </c>
      <c r="C159" s="78">
        <f>+'[2]กองบริหารการคลัง_04'!$E$380</f>
        <v>0</v>
      </c>
      <c r="D159" s="78">
        <f>+'[2]กองบริหารการคลัง_04'!$F$380</f>
        <v>0</v>
      </c>
      <c r="E159" s="78">
        <f>+'[2]กองบริหารการคลัง_04'!$G$380</f>
        <v>0</v>
      </c>
      <c r="F159" s="78">
        <f>+'[2]กองบริหารการคลัง_04'!$H$380</f>
        <v>0</v>
      </c>
      <c r="G159" s="79">
        <f>+D159+E159+F159</f>
        <v>0</v>
      </c>
      <c r="H159" s="79">
        <f>+C159-D159-E159-F159</f>
        <v>0</v>
      </c>
      <c r="I159" s="80" t="e">
        <f>+D159/C159*100</f>
        <v>#DIV/0!</v>
      </c>
      <c r="J159" s="81" t="e">
        <f>+E159/C159*100</f>
        <v>#DIV/0!</v>
      </c>
      <c r="K159" s="81" t="e">
        <f>+F159/C159*100</f>
        <v>#DIV/0!</v>
      </c>
      <c r="L159" s="81" t="e">
        <f>+G159/C159*100</f>
        <v>#DIV/0!</v>
      </c>
      <c r="M159" s="81" t="e">
        <f>+H159/C159*100</f>
        <v>#DIV/0!</v>
      </c>
      <c r="N159" s="20"/>
      <c r="O159" s="33"/>
      <c r="P159" s="38"/>
      <c r="Q159" s="33"/>
      <c r="R159" s="38"/>
      <c r="S159" s="34"/>
      <c r="T159" s="34"/>
      <c r="U159" s="34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ht="18.75">
      <c r="A160" s="49"/>
      <c r="B160" s="64" t="s">
        <v>13</v>
      </c>
      <c r="C160" s="82">
        <f aca="true" t="shared" si="67" ref="C160:H160">SUM(C158:C159)</f>
        <v>0</v>
      </c>
      <c r="D160" s="82">
        <f t="shared" si="67"/>
        <v>0</v>
      </c>
      <c r="E160" s="82">
        <f t="shared" si="67"/>
        <v>0</v>
      </c>
      <c r="F160" s="82">
        <f t="shared" si="67"/>
        <v>0</v>
      </c>
      <c r="G160" s="82">
        <f t="shared" si="67"/>
        <v>0</v>
      </c>
      <c r="H160" s="82">
        <f t="shared" si="67"/>
        <v>0</v>
      </c>
      <c r="I160" s="83" t="e">
        <f>+D160/C160*100</f>
        <v>#DIV/0!</v>
      </c>
      <c r="J160" s="84" t="e">
        <f>+E160/C160*100</f>
        <v>#DIV/0!</v>
      </c>
      <c r="K160" s="84" t="e">
        <f>+F160/C160*100</f>
        <v>#DIV/0!</v>
      </c>
      <c r="L160" s="84" t="e">
        <f>+G160/C160*100</f>
        <v>#DIV/0!</v>
      </c>
      <c r="M160" s="84" t="e">
        <f>+H160/C160*100</f>
        <v>#DIV/0!</v>
      </c>
      <c r="N160" s="20"/>
      <c r="O160" s="33"/>
      <c r="P160" s="38"/>
      <c r="Q160" s="33"/>
      <c r="R160" s="38"/>
      <c r="S160" s="34"/>
      <c r="T160" s="34"/>
      <c r="U160" s="34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ht="18.75">
      <c r="A161" s="49"/>
      <c r="B161" s="17" t="s">
        <v>128</v>
      </c>
      <c r="C161" s="88"/>
      <c r="D161" s="88"/>
      <c r="E161" s="88"/>
      <c r="F161" s="88"/>
      <c r="G161" s="89"/>
      <c r="H161" s="89"/>
      <c r="I161" s="90"/>
      <c r="J161" s="89"/>
      <c r="K161" s="89"/>
      <c r="L161" s="89"/>
      <c r="M161" s="89"/>
      <c r="N161" s="20"/>
      <c r="O161" s="33"/>
      <c r="P161" s="38"/>
      <c r="Q161" s="33"/>
      <c r="R161" s="38"/>
      <c r="S161" s="34"/>
      <c r="T161" s="34"/>
      <c r="U161" s="34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ht="18.75">
      <c r="A162" s="49"/>
      <c r="B162" s="43" t="s">
        <v>129</v>
      </c>
      <c r="C162" s="91"/>
      <c r="D162" s="91"/>
      <c r="E162" s="91"/>
      <c r="F162" s="91"/>
      <c r="G162" s="92"/>
      <c r="H162" s="92"/>
      <c r="I162" s="93"/>
      <c r="J162" s="92"/>
      <c r="K162" s="92"/>
      <c r="L162" s="92"/>
      <c r="M162" s="92"/>
      <c r="N162" s="20"/>
      <c r="O162" s="33"/>
      <c r="P162" s="38"/>
      <c r="Q162" s="33"/>
      <c r="R162" s="38"/>
      <c r="S162" s="34"/>
      <c r="T162" s="34"/>
      <c r="U162" s="34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ht="18.75">
      <c r="A163" s="49"/>
      <c r="B163" s="66" t="s">
        <v>18</v>
      </c>
      <c r="C163" s="94">
        <f>+'[2]กองบริหารการคลัง_04'!$E$402</f>
        <v>2350100</v>
      </c>
      <c r="D163" s="94">
        <f>+'[2]กองบริหารการคลัง_04'!$F$402</f>
        <v>0</v>
      </c>
      <c r="E163" s="94">
        <f>+'[2]กองบริหารการคลัง_04'!$G$402</f>
        <v>0</v>
      </c>
      <c r="F163" s="94">
        <f>+'[2]กองบริหารการคลัง_04'!$H$402</f>
        <v>1491549.04</v>
      </c>
      <c r="G163" s="95">
        <f>+D163+E163+F163</f>
        <v>1491549.04</v>
      </c>
      <c r="H163" s="95">
        <f>+C163-D163-E163-F163</f>
        <v>858550.96</v>
      </c>
      <c r="I163" s="96">
        <f>+D163/C163*100</f>
        <v>0</v>
      </c>
      <c r="J163" s="95">
        <f>+E163/C163*100</f>
        <v>0</v>
      </c>
      <c r="K163" s="95">
        <f>+F163/C163*100</f>
        <v>63.46747117143951</v>
      </c>
      <c r="L163" s="95">
        <f>+G163/C163*100</f>
        <v>63.46747117143951</v>
      </c>
      <c r="M163" s="95">
        <f>+H163/C163*100</f>
        <v>36.53252882856049</v>
      </c>
      <c r="N163" s="20"/>
      <c r="O163" s="33"/>
      <c r="P163" s="38"/>
      <c r="Q163" s="33"/>
      <c r="R163" s="38"/>
      <c r="S163" s="41"/>
      <c r="T163" s="2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ht="18.75">
      <c r="A164" s="49"/>
      <c r="B164" s="62" t="s">
        <v>19</v>
      </c>
      <c r="C164" s="97">
        <f>+'[2]กองบริหารการคลัง_04'!$E$403</f>
        <v>195700</v>
      </c>
      <c r="D164" s="97">
        <f>+'[2]กองบริหารการคลัง_04'!$F$403</f>
        <v>0</v>
      </c>
      <c r="E164" s="97">
        <f>+'[2]กองบริหารการคลัง_04'!$G$403</f>
        <v>0</v>
      </c>
      <c r="F164" s="97">
        <f>+'[2]กองบริหารการคลัง_04'!$H$403</f>
        <v>98828</v>
      </c>
      <c r="G164" s="98">
        <f>+D164+E164+F164</f>
        <v>98828</v>
      </c>
      <c r="H164" s="98">
        <f>+C164-D164-E164-F164</f>
        <v>96872</v>
      </c>
      <c r="I164" s="80">
        <f>+D164/C164*100</f>
        <v>0</v>
      </c>
      <c r="J164" s="98">
        <f>+E164/C164*100</f>
        <v>0</v>
      </c>
      <c r="K164" s="98">
        <f>+F164/C164*100</f>
        <v>50.49974450689832</v>
      </c>
      <c r="L164" s="98">
        <f>+G164/C164*100</f>
        <v>50.49974450689832</v>
      </c>
      <c r="M164" s="98">
        <f>+H164/C164*100</f>
        <v>49.50025549310168</v>
      </c>
      <c r="N164" s="20"/>
      <c r="O164" s="16"/>
      <c r="P164" s="42"/>
      <c r="Q164" s="16"/>
      <c r="R164" s="16"/>
      <c r="S164" s="33"/>
      <c r="T164" s="36"/>
      <c r="U164" s="36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ht="18.75">
      <c r="A165" s="49"/>
      <c r="B165" s="65" t="s">
        <v>13</v>
      </c>
      <c r="C165" s="82">
        <f aca="true" t="shared" si="68" ref="C165:H165">SUM(C163:C164)</f>
        <v>2545800</v>
      </c>
      <c r="D165" s="82">
        <f t="shared" si="68"/>
        <v>0</v>
      </c>
      <c r="E165" s="82">
        <f t="shared" si="68"/>
        <v>0</v>
      </c>
      <c r="F165" s="82">
        <f t="shared" si="68"/>
        <v>1590377.04</v>
      </c>
      <c r="G165" s="82">
        <f t="shared" si="68"/>
        <v>1590377.04</v>
      </c>
      <c r="H165" s="82">
        <f t="shared" si="68"/>
        <v>955422.96</v>
      </c>
      <c r="I165" s="99">
        <f>+D165/C165*100</f>
        <v>0</v>
      </c>
      <c r="J165" s="100">
        <f>+E165/C165*100</f>
        <v>0</v>
      </c>
      <c r="K165" s="100">
        <f>+F165/C165*100</f>
        <v>62.47061984444968</v>
      </c>
      <c r="L165" s="100">
        <f>+G165/C165*100</f>
        <v>62.47061984444968</v>
      </c>
      <c r="M165" s="100">
        <f>+H165/C165*100</f>
        <v>37.52938015555032</v>
      </c>
      <c r="N165" s="20"/>
      <c r="O165" s="16"/>
      <c r="P165" s="42"/>
      <c r="Q165" s="16"/>
      <c r="R165" s="16"/>
      <c r="S165" s="33"/>
      <c r="T165" s="36"/>
      <c r="U165" s="36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ht="19.5" thickBot="1">
      <c r="A166" s="49"/>
      <c r="B166" s="18" t="s">
        <v>132</v>
      </c>
      <c r="C166" s="101"/>
      <c r="D166" s="101"/>
      <c r="E166" s="101"/>
      <c r="F166" s="101"/>
      <c r="G166" s="102"/>
      <c r="H166" s="102"/>
      <c r="I166" s="103"/>
      <c r="J166" s="102"/>
      <c r="K166" s="102"/>
      <c r="L166" s="102"/>
      <c r="M166" s="102"/>
      <c r="N166" s="20"/>
      <c r="O166" s="16"/>
      <c r="P166" s="42"/>
      <c r="Q166" s="16"/>
      <c r="R166" s="16"/>
      <c r="S166" s="33"/>
      <c r="T166" s="36"/>
      <c r="U166" s="36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ht="19.5" thickTop="1">
      <c r="A167" s="50"/>
      <c r="B167" s="60" t="s">
        <v>18</v>
      </c>
      <c r="C167" s="78">
        <f aca="true" t="shared" si="69" ref="C167:H167">+C163</f>
        <v>2350100</v>
      </c>
      <c r="D167" s="78">
        <f t="shared" si="69"/>
        <v>0</v>
      </c>
      <c r="E167" s="78">
        <f t="shared" si="69"/>
        <v>0</v>
      </c>
      <c r="F167" s="78">
        <f t="shared" si="69"/>
        <v>1491549.04</v>
      </c>
      <c r="G167" s="78">
        <f t="shared" si="69"/>
        <v>1491549.04</v>
      </c>
      <c r="H167" s="78">
        <f t="shared" si="69"/>
        <v>858550.96</v>
      </c>
      <c r="I167" s="86">
        <f aca="true" t="shared" si="70" ref="I167:I172">+D167/C167*100</f>
        <v>0</v>
      </c>
      <c r="J167" s="81">
        <f aca="true" t="shared" si="71" ref="J167:J172">+E167/C167*100</f>
        <v>0</v>
      </c>
      <c r="K167" s="81">
        <f aca="true" t="shared" si="72" ref="K167:K172">+F167/C167*100</f>
        <v>63.46747117143951</v>
      </c>
      <c r="L167" s="81">
        <f aca="true" t="shared" si="73" ref="L167:L172">+G167/C167*100</f>
        <v>63.46747117143951</v>
      </c>
      <c r="M167" s="81">
        <f aca="true" t="shared" si="74" ref="M167:M172">+H167/C167*100</f>
        <v>36.53252882856049</v>
      </c>
      <c r="N167" s="20"/>
      <c r="O167" s="16"/>
      <c r="P167" s="42"/>
      <c r="Q167" s="16"/>
      <c r="R167" s="16"/>
      <c r="S167" s="33"/>
      <c r="T167" s="36"/>
      <c r="U167" s="36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ht="18.75">
      <c r="A168" s="49"/>
      <c r="B168" s="62" t="s">
        <v>19</v>
      </c>
      <c r="C168" s="97">
        <f aca="true" t="shared" si="75" ref="C168:H168">+C142+C149+C155+C158+C164</f>
        <v>2165500</v>
      </c>
      <c r="D168" s="97">
        <f t="shared" si="75"/>
        <v>0</v>
      </c>
      <c r="E168" s="97">
        <f t="shared" si="75"/>
        <v>38280</v>
      </c>
      <c r="F168" s="97">
        <f t="shared" si="75"/>
        <v>1371966.5999999999</v>
      </c>
      <c r="G168" s="97">
        <f t="shared" si="75"/>
        <v>1410246.5999999999</v>
      </c>
      <c r="H168" s="97">
        <f t="shared" si="75"/>
        <v>755253.4000000001</v>
      </c>
      <c r="I168" s="86">
        <f t="shared" si="70"/>
        <v>0</v>
      </c>
      <c r="J168" s="81">
        <f t="shared" si="71"/>
        <v>1.7677210805818517</v>
      </c>
      <c r="K168" s="81">
        <f t="shared" si="72"/>
        <v>63.355649965365956</v>
      </c>
      <c r="L168" s="81">
        <f t="shared" si="73"/>
        <v>65.1233710459478</v>
      </c>
      <c r="M168" s="81">
        <f t="shared" si="74"/>
        <v>34.87662895405219</v>
      </c>
      <c r="N168" s="20"/>
      <c r="O168" s="16"/>
      <c r="P168" s="42"/>
      <c r="Q168" s="16"/>
      <c r="R168" s="16"/>
      <c r="S168" s="33"/>
      <c r="T168" s="36"/>
      <c r="U168" s="36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ht="18.75">
      <c r="A169" s="49"/>
      <c r="B169" s="61" t="s">
        <v>20</v>
      </c>
      <c r="C169" s="104">
        <f aca="true" t="shared" si="76" ref="C169:H169">+C143+C150+C159</f>
        <v>0</v>
      </c>
      <c r="D169" s="104">
        <f t="shared" si="76"/>
        <v>0</v>
      </c>
      <c r="E169" s="104">
        <f t="shared" si="76"/>
        <v>0</v>
      </c>
      <c r="F169" s="104">
        <f t="shared" si="76"/>
        <v>0</v>
      </c>
      <c r="G169" s="104">
        <f t="shared" si="76"/>
        <v>0</v>
      </c>
      <c r="H169" s="104">
        <f t="shared" si="76"/>
        <v>0</v>
      </c>
      <c r="I169" s="104" t="e">
        <f t="shared" si="70"/>
        <v>#DIV/0!</v>
      </c>
      <c r="J169" s="104" t="e">
        <f t="shared" si="71"/>
        <v>#DIV/0!</v>
      </c>
      <c r="K169" s="104" t="e">
        <f t="shared" si="72"/>
        <v>#DIV/0!</v>
      </c>
      <c r="L169" s="104" t="e">
        <f t="shared" si="73"/>
        <v>#DIV/0!</v>
      </c>
      <c r="M169" s="104" t="e">
        <f t="shared" si="74"/>
        <v>#DIV/0!</v>
      </c>
      <c r="N169" s="20"/>
      <c r="O169" s="16"/>
      <c r="P169" s="42"/>
      <c r="Q169" s="16"/>
      <c r="R169" s="16"/>
      <c r="S169" s="33"/>
      <c r="T169" s="36"/>
      <c r="U169" s="36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ht="18.75">
      <c r="A170" s="49"/>
      <c r="B170" s="62" t="s">
        <v>21</v>
      </c>
      <c r="C170" s="97">
        <f aca="true" t="shared" si="77" ref="C170:H170">+C144+C151</f>
        <v>0</v>
      </c>
      <c r="D170" s="97">
        <f t="shared" si="77"/>
        <v>0</v>
      </c>
      <c r="E170" s="97">
        <f t="shared" si="77"/>
        <v>0</v>
      </c>
      <c r="F170" s="97">
        <f t="shared" si="77"/>
        <v>0</v>
      </c>
      <c r="G170" s="97">
        <f t="shared" si="77"/>
        <v>0</v>
      </c>
      <c r="H170" s="97">
        <f t="shared" si="77"/>
        <v>0</v>
      </c>
      <c r="I170" s="86" t="e">
        <f t="shared" si="70"/>
        <v>#DIV/0!</v>
      </c>
      <c r="J170" s="81" t="e">
        <f t="shared" si="71"/>
        <v>#DIV/0!</v>
      </c>
      <c r="K170" s="81" t="e">
        <f t="shared" si="72"/>
        <v>#DIV/0!</v>
      </c>
      <c r="L170" s="81" t="e">
        <f t="shared" si="73"/>
        <v>#DIV/0!</v>
      </c>
      <c r="M170" s="81" t="e">
        <f t="shared" si="74"/>
        <v>#DIV/0!</v>
      </c>
      <c r="N170" s="20"/>
      <c r="O170" s="16"/>
      <c r="P170" s="42"/>
      <c r="Q170" s="16"/>
      <c r="R170" s="16"/>
      <c r="S170" s="33"/>
      <c r="T170" s="36"/>
      <c r="U170" s="36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ht="18.75">
      <c r="A171" s="49"/>
      <c r="B171" s="67" t="s">
        <v>22</v>
      </c>
      <c r="C171" s="105">
        <f aca="true" t="shared" si="78" ref="C171:H171">+C145</f>
        <v>0</v>
      </c>
      <c r="D171" s="105">
        <f t="shared" si="78"/>
        <v>0</v>
      </c>
      <c r="E171" s="105">
        <f t="shared" si="78"/>
        <v>0</v>
      </c>
      <c r="F171" s="105">
        <f t="shared" si="78"/>
        <v>0</v>
      </c>
      <c r="G171" s="105">
        <f t="shared" si="78"/>
        <v>0</v>
      </c>
      <c r="H171" s="105">
        <f t="shared" si="78"/>
        <v>0</v>
      </c>
      <c r="I171" s="86" t="e">
        <f t="shared" si="70"/>
        <v>#DIV/0!</v>
      </c>
      <c r="J171" s="81" t="e">
        <f t="shared" si="71"/>
        <v>#DIV/0!</v>
      </c>
      <c r="K171" s="81" t="e">
        <f t="shared" si="72"/>
        <v>#DIV/0!</v>
      </c>
      <c r="L171" s="81" t="e">
        <f t="shared" si="73"/>
        <v>#DIV/0!</v>
      </c>
      <c r="M171" s="81" t="e">
        <f t="shared" si="74"/>
        <v>#DIV/0!</v>
      </c>
      <c r="N171" s="20"/>
      <c r="O171" s="33"/>
      <c r="P171" s="38"/>
      <c r="Q171" s="33"/>
      <c r="R171" s="38"/>
      <c r="S171" s="34"/>
      <c r="T171" s="34"/>
      <c r="U171" s="34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ht="19.5" thickBot="1">
      <c r="A172" s="109"/>
      <c r="B172" s="68" t="s">
        <v>14</v>
      </c>
      <c r="C172" s="106">
        <f aca="true" t="shared" si="79" ref="C172:H172">SUM(C167:C171)</f>
        <v>4515600</v>
      </c>
      <c r="D172" s="106">
        <f t="shared" si="79"/>
        <v>0</v>
      </c>
      <c r="E172" s="106">
        <f t="shared" si="79"/>
        <v>38280</v>
      </c>
      <c r="F172" s="106">
        <f t="shared" si="79"/>
        <v>2863515.6399999997</v>
      </c>
      <c r="G172" s="106">
        <f t="shared" si="79"/>
        <v>2901795.6399999997</v>
      </c>
      <c r="H172" s="106">
        <f t="shared" si="79"/>
        <v>1613804.36</v>
      </c>
      <c r="I172" s="106">
        <f t="shared" si="70"/>
        <v>0</v>
      </c>
      <c r="J172" s="106">
        <f t="shared" si="71"/>
        <v>0.8477278766941271</v>
      </c>
      <c r="K172" s="106">
        <f t="shared" si="72"/>
        <v>63.41384622198599</v>
      </c>
      <c r="L172" s="107">
        <f t="shared" si="73"/>
        <v>64.26157409868011</v>
      </c>
      <c r="M172" s="106">
        <f t="shared" si="74"/>
        <v>35.73842590131987</v>
      </c>
      <c r="N172" s="20"/>
      <c r="O172" s="33"/>
      <c r="P172" s="38"/>
      <c r="Q172" s="33"/>
      <c r="R172" s="38"/>
      <c r="S172" s="34"/>
      <c r="T172" s="34"/>
      <c r="U172" s="34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ht="19.5" thickTop="1">
      <c r="A173" s="69" t="s">
        <v>97</v>
      </c>
      <c r="B173" s="17" t="s">
        <v>42</v>
      </c>
      <c r="C173" s="71"/>
      <c r="D173" s="71"/>
      <c r="E173" s="71"/>
      <c r="F173" s="71"/>
      <c r="G173" s="72"/>
      <c r="H173" s="72"/>
      <c r="I173" s="73"/>
      <c r="J173" s="72"/>
      <c r="K173" s="72"/>
      <c r="L173" s="72"/>
      <c r="M173" s="58"/>
      <c r="N173" s="20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ht="18.75">
      <c r="A174" s="48" t="s">
        <v>54</v>
      </c>
      <c r="B174" s="43" t="s">
        <v>108</v>
      </c>
      <c r="C174" s="75"/>
      <c r="D174" s="75"/>
      <c r="E174" s="75"/>
      <c r="F174" s="75"/>
      <c r="G174" s="76"/>
      <c r="H174" s="76"/>
      <c r="I174" s="77"/>
      <c r="J174" s="76"/>
      <c r="K174" s="76"/>
      <c r="L174" s="76"/>
      <c r="M174" s="59"/>
      <c r="N174" s="20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ht="18.75">
      <c r="A175" s="49"/>
      <c r="B175" s="60" t="s">
        <v>19</v>
      </c>
      <c r="C175" s="78">
        <f>+'[2]กองฯแผน_06'!$E$281</f>
        <v>6504100</v>
      </c>
      <c r="D175" s="78">
        <f>+'[2]กองฯแผน_06'!$F$281</f>
        <v>0</v>
      </c>
      <c r="E175" s="78">
        <f>+'[2]กองฯแผน_06'!$G$281</f>
        <v>75517.04</v>
      </c>
      <c r="F175" s="78">
        <f>+'[2]กองฯแผน_06'!$H$281</f>
        <v>1128345.97</v>
      </c>
      <c r="G175" s="85">
        <f>+D175+E175+F175</f>
        <v>1203863.01</v>
      </c>
      <c r="H175" s="81">
        <f>+C175-D175-E175-F175</f>
        <v>5300236.99</v>
      </c>
      <c r="I175" s="86">
        <f>+D175/C175*100</f>
        <v>0</v>
      </c>
      <c r="J175" s="81">
        <f>+E175/C175*100</f>
        <v>1.16106824925816</v>
      </c>
      <c r="K175" s="98">
        <f>+F175/C175*100</f>
        <v>17.348226042035023</v>
      </c>
      <c r="L175" s="81">
        <f>+G175/C175*100</f>
        <v>18.509294291293184</v>
      </c>
      <c r="M175" s="81">
        <f>+H175/C175*100</f>
        <v>81.49070570870683</v>
      </c>
      <c r="N175" s="39"/>
      <c r="O175" s="40"/>
      <c r="P175" s="40"/>
      <c r="Q175" s="40"/>
      <c r="R175" s="40"/>
      <c r="S175" s="41"/>
      <c r="T175" s="41"/>
      <c r="U175" s="41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ht="18.75">
      <c r="A176" s="49"/>
      <c r="B176" s="61" t="s">
        <v>20</v>
      </c>
      <c r="C176" s="97">
        <f>+'[2]กองฯแผน_06'!$E$282</f>
        <v>2064850.8</v>
      </c>
      <c r="D176" s="97">
        <f>+'[2]กองฯแผน_06'!$F$282</f>
        <v>0</v>
      </c>
      <c r="E176" s="97">
        <f>+'[2]กองฯแผน_06'!$G$282</f>
        <v>0</v>
      </c>
      <c r="F176" s="97">
        <f>+'[2]กองฯแผน_06'!$H$282</f>
        <v>464850.80000000005</v>
      </c>
      <c r="G176" s="79">
        <f>+D176+E176+F176</f>
        <v>464850.80000000005</v>
      </c>
      <c r="H176" s="98">
        <f>+C176-D176-E176-F176</f>
        <v>1600000</v>
      </c>
      <c r="I176" s="80">
        <f>+D176/C176*100</f>
        <v>0</v>
      </c>
      <c r="J176" s="98">
        <f>+E176/C176*100</f>
        <v>0</v>
      </c>
      <c r="K176" s="98">
        <f>+F176/C176*100</f>
        <v>22.512561198126278</v>
      </c>
      <c r="L176" s="98">
        <f>+G176/C176*100</f>
        <v>22.512561198126278</v>
      </c>
      <c r="M176" s="98">
        <f>+H176/C176*100</f>
        <v>77.48743880187372</v>
      </c>
      <c r="N176" s="39"/>
      <c r="O176" s="40"/>
      <c r="P176" s="40"/>
      <c r="Q176" s="40"/>
      <c r="R176" s="40"/>
      <c r="S176" s="41"/>
      <c r="T176" s="41"/>
      <c r="U176" s="41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ht="18.75">
      <c r="A177" s="49"/>
      <c r="B177" s="62" t="s">
        <v>21</v>
      </c>
      <c r="C177" s="97">
        <f>+'[2]กองฯแผน_06'!$E$283</f>
        <v>0</v>
      </c>
      <c r="D177" s="97">
        <f>+'[2]กองฯแผน_06'!$F$283</f>
        <v>0</v>
      </c>
      <c r="E177" s="97">
        <f>+'[2]กองฯแผน_06'!$G$283</f>
        <v>0</v>
      </c>
      <c r="F177" s="97">
        <f>+'[2]กองฯแผน_06'!$H$283</f>
        <v>0</v>
      </c>
      <c r="G177" s="79">
        <f>+D177+E177+F177</f>
        <v>0</v>
      </c>
      <c r="H177" s="98">
        <f>+C177-D177-E177-F177</f>
        <v>0</v>
      </c>
      <c r="I177" s="80" t="e">
        <f>+D177/C177*100</f>
        <v>#DIV/0!</v>
      </c>
      <c r="J177" s="98" t="e">
        <f>+E177/C177*100</f>
        <v>#DIV/0!</v>
      </c>
      <c r="K177" s="98" t="e">
        <f>+F177/C177*100</f>
        <v>#DIV/0!</v>
      </c>
      <c r="L177" s="98" t="e">
        <f>+G177/C177*100</f>
        <v>#DIV/0!</v>
      </c>
      <c r="M177" s="98" t="e">
        <f>+H177/C177*100</f>
        <v>#DIV/0!</v>
      </c>
      <c r="N177" s="39"/>
      <c r="O177" s="40"/>
      <c r="P177" s="40"/>
      <c r="Q177" s="40"/>
      <c r="R177" s="40"/>
      <c r="S177" s="41"/>
      <c r="T177" s="41"/>
      <c r="U177" s="41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ht="18.75">
      <c r="A178" s="49"/>
      <c r="B178" s="63" t="s">
        <v>22</v>
      </c>
      <c r="C178" s="97">
        <f>+'[2]กองฯแผน_06'!$E$284</f>
        <v>0</v>
      </c>
      <c r="D178" s="97">
        <f>+'[2]กองฯแผน_06'!$F$284</f>
        <v>0</v>
      </c>
      <c r="E178" s="97">
        <f>+'[2]กองฯแผน_06'!$G$284</f>
        <v>0</v>
      </c>
      <c r="F178" s="97">
        <f>+'[2]กองฯแผน_06'!$H$284</f>
        <v>0</v>
      </c>
      <c r="G178" s="79">
        <f>+D178+E178+F178</f>
        <v>0</v>
      </c>
      <c r="H178" s="98">
        <f>+C178-D178-E178-F178</f>
        <v>0</v>
      </c>
      <c r="I178" s="80" t="e">
        <f>+D178/C178*100</f>
        <v>#DIV/0!</v>
      </c>
      <c r="J178" s="98" t="e">
        <f>+E178/C178*100</f>
        <v>#DIV/0!</v>
      </c>
      <c r="K178" s="98" t="e">
        <f>+F178/C178*100</f>
        <v>#DIV/0!</v>
      </c>
      <c r="L178" s="98" t="e">
        <f>+G178/C178*100</f>
        <v>#DIV/0!</v>
      </c>
      <c r="M178" s="98" t="e">
        <f>+H178/C178*100</f>
        <v>#DIV/0!</v>
      </c>
      <c r="N178" s="39"/>
      <c r="O178" s="40"/>
      <c r="P178" s="40"/>
      <c r="Q178" s="40"/>
      <c r="R178" s="40"/>
      <c r="S178" s="41"/>
      <c r="T178" s="41"/>
      <c r="U178" s="41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ht="18.75">
      <c r="A179" s="49"/>
      <c r="B179" s="64" t="s">
        <v>13</v>
      </c>
      <c r="C179" s="108">
        <f aca="true" t="shared" si="80" ref="C179:H179">SUM(C175:C178)</f>
        <v>8568950.8</v>
      </c>
      <c r="D179" s="108">
        <f t="shared" si="80"/>
        <v>0</v>
      </c>
      <c r="E179" s="108">
        <f t="shared" si="80"/>
        <v>75517.04</v>
      </c>
      <c r="F179" s="108">
        <f t="shared" si="80"/>
        <v>1593196.77</v>
      </c>
      <c r="G179" s="108">
        <f t="shared" si="80"/>
        <v>1668713.81</v>
      </c>
      <c r="H179" s="108">
        <f t="shared" si="80"/>
        <v>6900236.99</v>
      </c>
      <c r="I179" s="108">
        <f>+D179/C179*100</f>
        <v>0</v>
      </c>
      <c r="J179" s="108">
        <f>+E179/C179*100</f>
        <v>0.8812868898722116</v>
      </c>
      <c r="K179" s="108">
        <f>+F179/C179*100</f>
        <v>18.592670295177793</v>
      </c>
      <c r="L179" s="108">
        <f>+G179/C179*100</f>
        <v>19.473957185050004</v>
      </c>
      <c r="M179" s="108">
        <f>+H179/C179*100</f>
        <v>80.52604281494999</v>
      </c>
      <c r="N179" s="20"/>
      <c r="O179" s="16"/>
      <c r="P179" s="42"/>
      <c r="Q179" s="16"/>
      <c r="R179" s="16"/>
      <c r="S179" s="25"/>
      <c r="T179" s="24"/>
      <c r="U179" s="24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ht="18.75">
      <c r="A180" s="49"/>
      <c r="B180" s="17" t="s">
        <v>109</v>
      </c>
      <c r="C180" s="71"/>
      <c r="D180" s="71"/>
      <c r="E180" s="71"/>
      <c r="F180" s="71"/>
      <c r="G180" s="72"/>
      <c r="H180" s="72"/>
      <c r="I180" s="73"/>
      <c r="J180" s="72"/>
      <c r="K180" s="72"/>
      <c r="L180" s="72"/>
      <c r="M180" s="72"/>
      <c r="N180" s="20"/>
      <c r="O180" s="33"/>
      <c r="P180" s="38"/>
      <c r="Q180" s="33"/>
      <c r="R180" s="38"/>
      <c r="S180" s="41"/>
      <c r="T180" s="2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ht="18.75">
      <c r="A181" s="49"/>
      <c r="B181" s="43" t="s">
        <v>107</v>
      </c>
      <c r="C181" s="75"/>
      <c r="D181" s="75"/>
      <c r="E181" s="75"/>
      <c r="F181" s="75"/>
      <c r="G181" s="76"/>
      <c r="H181" s="76"/>
      <c r="I181" s="77"/>
      <c r="J181" s="76"/>
      <c r="K181" s="76"/>
      <c r="L181" s="76"/>
      <c r="M181" s="76"/>
      <c r="N181" s="20"/>
      <c r="O181" s="33"/>
      <c r="P181" s="38"/>
      <c r="Q181" s="33"/>
      <c r="R181" s="38"/>
      <c r="S181" s="41"/>
      <c r="T181" s="2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ht="18.75">
      <c r="A182" s="49"/>
      <c r="B182" s="60" t="s">
        <v>19</v>
      </c>
      <c r="C182" s="78">
        <f>+'[2]กองฯแผน_06'!$E$336</f>
        <v>160000</v>
      </c>
      <c r="D182" s="78">
        <f>+'[2]กองฯแผน_06'!$F$336</f>
        <v>0</v>
      </c>
      <c r="E182" s="78">
        <f>+'[2]กองฯแผน_06'!$G$336</f>
        <v>0</v>
      </c>
      <c r="F182" s="78">
        <f>+'[2]กองฯแผน_06'!$H$336</f>
        <v>0</v>
      </c>
      <c r="G182" s="85">
        <f>+D182+E182+F182</f>
        <v>0</v>
      </c>
      <c r="H182" s="85">
        <f>+C182-D182-E182-F182</f>
        <v>160000</v>
      </c>
      <c r="I182" s="86">
        <f>+D182/C182*100</f>
        <v>0</v>
      </c>
      <c r="J182" s="81">
        <f>+E182/C182*100</f>
        <v>0</v>
      </c>
      <c r="K182" s="81">
        <f>+F182/C182*100</f>
        <v>0</v>
      </c>
      <c r="L182" s="81">
        <f>+G182/C182*100</f>
        <v>0</v>
      </c>
      <c r="M182" s="81">
        <f>+H182/C182*100</f>
        <v>100</v>
      </c>
      <c r="N182" s="20"/>
      <c r="O182" s="33"/>
      <c r="P182" s="38"/>
      <c r="Q182" s="33"/>
      <c r="R182" s="38"/>
      <c r="S182" s="41"/>
      <c r="T182" s="2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ht="18.75">
      <c r="A183" s="49"/>
      <c r="B183" s="61" t="s">
        <v>20</v>
      </c>
      <c r="C183" s="78">
        <f>+'[2]กองฯแผน_06'!$E$337</f>
        <v>0</v>
      </c>
      <c r="D183" s="78">
        <f>+'[2]กองฯแผน_06'!$F$337</f>
        <v>0</v>
      </c>
      <c r="E183" s="78">
        <f>+'[2]กองฯแผน_06'!$G$337</f>
        <v>0</v>
      </c>
      <c r="F183" s="78">
        <f>+'[2]กองฯแผน_06'!$H$337</f>
        <v>0</v>
      </c>
      <c r="G183" s="79">
        <f>+D183+E183+F183</f>
        <v>0</v>
      </c>
      <c r="H183" s="79">
        <f>+C183-D183-E183-F183</f>
        <v>0</v>
      </c>
      <c r="I183" s="80" t="e">
        <f>+D183/C183*100</f>
        <v>#DIV/0!</v>
      </c>
      <c r="J183" s="81" t="e">
        <f>+E183/C183*100</f>
        <v>#DIV/0!</v>
      </c>
      <c r="K183" s="81" t="e">
        <f>+F183/C183*100</f>
        <v>#DIV/0!</v>
      </c>
      <c r="L183" s="81" t="e">
        <f>+G183/C183*100</f>
        <v>#DIV/0!</v>
      </c>
      <c r="M183" s="81" t="e">
        <f>+H183/C183*100</f>
        <v>#DIV/0!</v>
      </c>
      <c r="N183" s="20"/>
      <c r="O183" s="33"/>
      <c r="P183" s="38"/>
      <c r="Q183" s="33"/>
      <c r="R183" s="38"/>
      <c r="S183" s="41"/>
      <c r="T183" s="2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ht="18.75">
      <c r="A184" s="49"/>
      <c r="B184" s="62" t="s">
        <v>21</v>
      </c>
      <c r="C184" s="78">
        <f>+'[2]กองฯแผน_06'!$E$338</f>
        <v>0</v>
      </c>
      <c r="D184" s="78">
        <f>+'[2]กองฯแผน_06'!$F$338</f>
        <v>0</v>
      </c>
      <c r="E184" s="78">
        <f>+'[2]กองฯแผน_06'!$G$338</f>
        <v>0</v>
      </c>
      <c r="F184" s="78">
        <f>+'[2]กองฯแผน_06'!$H$338</f>
        <v>0</v>
      </c>
      <c r="G184" s="79">
        <f>+D184+E184+F184</f>
        <v>0</v>
      </c>
      <c r="H184" s="79">
        <f>+C184-D184-E184-F184</f>
        <v>0</v>
      </c>
      <c r="I184" s="80" t="e">
        <f>+D184/C184*100</f>
        <v>#DIV/0!</v>
      </c>
      <c r="J184" s="81" t="e">
        <f>+E184/C184*100</f>
        <v>#DIV/0!</v>
      </c>
      <c r="K184" s="81" t="e">
        <f>+F184/C184*100</f>
        <v>#DIV/0!</v>
      </c>
      <c r="L184" s="81" t="e">
        <f>+G184/C184*100</f>
        <v>#DIV/0!</v>
      </c>
      <c r="M184" s="81" t="e">
        <f>+H184/C184*100</f>
        <v>#DIV/0!</v>
      </c>
      <c r="N184" s="20"/>
      <c r="O184" s="33"/>
      <c r="P184" s="38"/>
      <c r="Q184" s="33"/>
      <c r="R184" s="38"/>
      <c r="S184" s="41"/>
      <c r="T184" s="2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ht="18.75">
      <c r="A185" s="49"/>
      <c r="B185" s="64" t="s">
        <v>13</v>
      </c>
      <c r="C185" s="108">
        <f aca="true" t="shared" si="81" ref="C185:H185">SUM(C182:C184)</f>
        <v>160000</v>
      </c>
      <c r="D185" s="108">
        <f t="shared" si="81"/>
        <v>0</v>
      </c>
      <c r="E185" s="108">
        <f t="shared" si="81"/>
        <v>0</v>
      </c>
      <c r="F185" s="108">
        <f t="shared" si="81"/>
        <v>0</v>
      </c>
      <c r="G185" s="108">
        <f t="shared" si="81"/>
        <v>0</v>
      </c>
      <c r="H185" s="108">
        <f t="shared" si="81"/>
        <v>160000</v>
      </c>
      <c r="I185" s="108">
        <f>+D185/C185*100</f>
        <v>0</v>
      </c>
      <c r="J185" s="108">
        <f>+E185/C185*100</f>
        <v>0</v>
      </c>
      <c r="K185" s="108">
        <f>+F185/C185*100</f>
        <v>0</v>
      </c>
      <c r="L185" s="108">
        <f>+G185/C185*100</f>
        <v>0</v>
      </c>
      <c r="M185" s="108">
        <f>+H185/C185*100</f>
        <v>100</v>
      </c>
      <c r="N185" s="20"/>
      <c r="O185" s="16"/>
      <c r="P185" s="42"/>
      <c r="Q185" s="16"/>
      <c r="R185" s="16"/>
      <c r="S185" s="33"/>
      <c r="T185" s="36"/>
      <c r="U185" s="36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ht="18.75">
      <c r="A186" s="49"/>
      <c r="B186" s="17" t="s">
        <v>133</v>
      </c>
      <c r="C186" s="70"/>
      <c r="D186" s="70"/>
      <c r="E186" s="70"/>
      <c r="F186" s="70"/>
      <c r="G186" s="72"/>
      <c r="H186" s="72"/>
      <c r="I186" s="73"/>
      <c r="J186" s="72"/>
      <c r="K186" s="72"/>
      <c r="L186" s="72"/>
      <c r="M186" s="72"/>
      <c r="N186" s="20"/>
      <c r="O186" s="33"/>
      <c r="P186" s="38"/>
      <c r="Q186" s="33"/>
      <c r="R186" s="38"/>
      <c r="S186" s="34"/>
      <c r="T186" s="34"/>
      <c r="U186" s="34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ht="18.75">
      <c r="A187" s="49"/>
      <c r="B187" s="43" t="s">
        <v>110</v>
      </c>
      <c r="C187" s="74"/>
      <c r="D187" s="74"/>
      <c r="E187" s="74"/>
      <c r="F187" s="74"/>
      <c r="G187" s="76"/>
      <c r="H187" s="76"/>
      <c r="I187" s="77"/>
      <c r="J187" s="76"/>
      <c r="K187" s="76"/>
      <c r="L187" s="76"/>
      <c r="M187" s="76"/>
      <c r="N187" s="20"/>
      <c r="O187" s="33"/>
      <c r="P187" s="38"/>
      <c r="Q187" s="33"/>
      <c r="R187" s="38"/>
      <c r="S187" s="34"/>
      <c r="T187" s="34"/>
      <c r="U187" s="34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ht="18.75">
      <c r="A188" s="49"/>
      <c r="B188" s="60" t="s">
        <v>19</v>
      </c>
      <c r="C188" s="78">
        <f>+'[2]กองฯแผน_06'!$E$354</f>
        <v>0</v>
      </c>
      <c r="D188" s="78">
        <f>+'[2]กองฯแผน_06'!$F$354</f>
        <v>0</v>
      </c>
      <c r="E188" s="78">
        <f>+'[2]กองฯแผน_06'!$G$354</f>
        <v>0</v>
      </c>
      <c r="F188" s="78">
        <f>+'[2]กองฯแผน_06'!$H$354</f>
        <v>0</v>
      </c>
      <c r="G188" s="85">
        <f>+D188+E188+F188</f>
        <v>0</v>
      </c>
      <c r="H188" s="85">
        <f>+C188-D188-E188-F188</f>
        <v>0</v>
      </c>
      <c r="I188" s="86" t="e">
        <f>+D188/C188*100</f>
        <v>#DIV/0!</v>
      </c>
      <c r="J188" s="81" t="e">
        <f>+E188/C188*100</f>
        <v>#DIV/0!</v>
      </c>
      <c r="K188" s="87" t="e">
        <f>+F188/C188*100</f>
        <v>#DIV/0!</v>
      </c>
      <c r="L188" s="87" t="e">
        <f>+G188/C188*100</f>
        <v>#DIV/0!</v>
      </c>
      <c r="M188" s="87" t="e">
        <f>+H188/C188*100</f>
        <v>#DIV/0!</v>
      </c>
      <c r="N188" s="20"/>
      <c r="O188" s="33"/>
      <c r="P188" s="38"/>
      <c r="Q188" s="33"/>
      <c r="R188" s="38"/>
      <c r="S188" s="34"/>
      <c r="T188" s="34"/>
      <c r="U188" s="34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ht="18.75">
      <c r="A189" s="49"/>
      <c r="B189" s="64" t="s">
        <v>13</v>
      </c>
      <c r="C189" s="82">
        <f aca="true" t="shared" si="82" ref="C189:H189">SUM(C188:C188)</f>
        <v>0</v>
      </c>
      <c r="D189" s="82">
        <f t="shared" si="82"/>
        <v>0</v>
      </c>
      <c r="E189" s="82">
        <f t="shared" si="82"/>
        <v>0</v>
      </c>
      <c r="F189" s="82">
        <f t="shared" si="82"/>
        <v>0</v>
      </c>
      <c r="G189" s="82">
        <f t="shared" si="82"/>
        <v>0</v>
      </c>
      <c r="H189" s="82">
        <f t="shared" si="82"/>
        <v>0</v>
      </c>
      <c r="I189" s="83" t="e">
        <f>+D189/C189*100</f>
        <v>#DIV/0!</v>
      </c>
      <c r="J189" s="84" t="e">
        <f>+E189/C189*100</f>
        <v>#DIV/0!</v>
      </c>
      <c r="K189" s="84" t="e">
        <f>+F189/C189*100</f>
        <v>#DIV/0!</v>
      </c>
      <c r="L189" s="84" t="e">
        <f>+G189/C189*100</f>
        <v>#DIV/0!</v>
      </c>
      <c r="M189" s="84" t="e">
        <f>+H189/C189*100</f>
        <v>#DIV/0!</v>
      </c>
      <c r="N189" s="20"/>
      <c r="O189" s="33"/>
      <c r="P189" s="38"/>
      <c r="Q189" s="33"/>
      <c r="R189" s="38"/>
      <c r="S189" s="34"/>
      <c r="T189" s="34"/>
      <c r="U189" s="34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ht="18.75">
      <c r="A190" s="49"/>
      <c r="B190" s="43" t="s">
        <v>130</v>
      </c>
      <c r="C190" s="74"/>
      <c r="D190" s="74"/>
      <c r="E190" s="74"/>
      <c r="F190" s="74"/>
      <c r="G190" s="76"/>
      <c r="H190" s="76"/>
      <c r="I190" s="77"/>
      <c r="J190" s="76"/>
      <c r="K190" s="76"/>
      <c r="L190" s="76"/>
      <c r="M190" s="76"/>
      <c r="N190" s="20"/>
      <c r="O190" s="33"/>
      <c r="P190" s="38"/>
      <c r="Q190" s="33"/>
      <c r="R190" s="38"/>
      <c r="S190" s="34"/>
      <c r="T190" s="34"/>
      <c r="U190" s="34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ht="18.75">
      <c r="A191" s="49"/>
      <c r="B191" s="60" t="s">
        <v>19</v>
      </c>
      <c r="C191" s="78">
        <f>+'[2]กองฯแผน_06'!$E$379</f>
        <v>0</v>
      </c>
      <c r="D191" s="78">
        <f>+'[2]กองฯแผน_06'!$F$379</f>
        <v>0</v>
      </c>
      <c r="E191" s="78">
        <f>+'[2]กองฯแผน_06'!$G$379</f>
        <v>0</v>
      </c>
      <c r="F191" s="78">
        <f>+'[2]กองฯแผน_06'!$H$379</f>
        <v>0</v>
      </c>
      <c r="G191" s="85">
        <f>+D191+E191+F191</f>
        <v>0</v>
      </c>
      <c r="H191" s="85">
        <f>+C191-D191-E191-F191</f>
        <v>0</v>
      </c>
      <c r="I191" s="86" t="e">
        <f>+D191/C191*100</f>
        <v>#DIV/0!</v>
      </c>
      <c r="J191" s="81" t="e">
        <f>+E191/C191*100</f>
        <v>#DIV/0!</v>
      </c>
      <c r="K191" s="81" t="e">
        <f>+F191/C191*100</f>
        <v>#DIV/0!</v>
      </c>
      <c r="L191" s="81" t="e">
        <f>+G191/C191*100</f>
        <v>#DIV/0!</v>
      </c>
      <c r="M191" s="81" t="e">
        <f>+H191/C191*100</f>
        <v>#DIV/0!</v>
      </c>
      <c r="N191" s="20"/>
      <c r="O191" s="33"/>
      <c r="P191" s="38"/>
      <c r="Q191" s="33"/>
      <c r="R191" s="38"/>
      <c r="S191" s="34"/>
      <c r="T191" s="34"/>
      <c r="U191" s="34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ht="18.75">
      <c r="A192" s="49"/>
      <c r="B192" s="61" t="s">
        <v>20</v>
      </c>
      <c r="C192" s="78">
        <f>+'[2]กองฯแผน_06'!$E$380</f>
        <v>0</v>
      </c>
      <c r="D192" s="78">
        <f>+'[2]กองฯแผน_06'!$F$380</f>
        <v>0</v>
      </c>
      <c r="E192" s="78">
        <f>+'[2]กองฯแผน_06'!$G$380</f>
        <v>0</v>
      </c>
      <c r="F192" s="78">
        <f>+'[2]กองฯแผน_06'!$H$380</f>
        <v>0</v>
      </c>
      <c r="G192" s="79">
        <f>+D192+E192+F192</f>
        <v>0</v>
      </c>
      <c r="H192" s="79">
        <f>+C192-D192-E192-F192</f>
        <v>0</v>
      </c>
      <c r="I192" s="80" t="e">
        <f>+D192/C192*100</f>
        <v>#DIV/0!</v>
      </c>
      <c r="J192" s="81" t="e">
        <f>+E192/C192*100</f>
        <v>#DIV/0!</v>
      </c>
      <c r="K192" s="81" t="e">
        <f>+F192/C192*100</f>
        <v>#DIV/0!</v>
      </c>
      <c r="L192" s="81" t="e">
        <f>+G192/C192*100</f>
        <v>#DIV/0!</v>
      </c>
      <c r="M192" s="81" t="e">
        <f>+H192/C192*100</f>
        <v>#DIV/0!</v>
      </c>
      <c r="N192" s="20"/>
      <c r="O192" s="33"/>
      <c r="P192" s="38"/>
      <c r="Q192" s="33"/>
      <c r="R192" s="38"/>
      <c r="S192" s="34"/>
      <c r="T192" s="34"/>
      <c r="U192" s="34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ht="18.75">
      <c r="A193" s="49"/>
      <c r="B193" s="64" t="s">
        <v>13</v>
      </c>
      <c r="C193" s="82">
        <f aca="true" t="shared" si="83" ref="C193:H193">SUM(C191:C192)</f>
        <v>0</v>
      </c>
      <c r="D193" s="82">
        <f t="shared" si="83"/>
        <v>0</v>
      </c>
      <c r="E193" s="82">
        <f t="shared" si="83"/>
        <v>0</v>
      </c>
      <c r="F193" s="82">
        <f t="shared" si="83"/>
        <v>0</v>
      </c>
      <c r="G193" s="82">
        <f t="shared" si="83"/>
        <v>0</v>
      </c>
      <c r="H193" s="82">
        <f t="shared" si="83"/>
        <v>0</v>
      </c>
      <c r="I193" s="83" t="e">
        <f>+D193/C193*100</f>
        <v>#DIV/0!</v>
      </c>
      <c r="J193" s="84" t="e">
        <f>+E193/C193*100</f>
        <v>#DIV/0!</v>
      </c>
      <c r="K193" s="84" t="e">
        <f>+F193/C193*100</f>
        <v>#DIV/0!</v>
      </c>
      <c r="L193" s="84" t="e">
        <f>+G193/C193*100</f>
        <v>#DIV/0!</v>
      </c>
      <c r="M193" s="84" t="e">
        <f>+H193/C193*100</f>
        <v>#DIV/0!</v>
      </c>
      <c r="N193" s="20"/>
      <c r="O193" s="33"/>
      <c r="P193" s="38"/>
      <c r="Q193" s="33"/>
      <c r="R193" s="38"/>
      <c r="S193" s="34"/>
      <c r="T193" s="34"/>
      <c r="U193" s="34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ht="18.75">
      <c r="A194" s="49"/>
      <c r="B194" s="17" t="s">
        <v>128</v>
      </c>
      <c r="C194" s="88"/>
      <c r="D194" s="88"/>
      <c r="E194" s="88"/>
      <c r="F194" s="88"/>
      <c r="G194" s="89"/>
      <c r="H194" s="89"/>
      <c r="I194" s="90"/>
      <c r="J194" s="89"/>
      <c r="K194" s="89"/>
      <c r="L194" s="89"/>
      <c r="M194" s="89"/>
      <c r="N194" s="20"/>
      <c r="O194" s="33"/>
      <c r="P194" s="38"/>
      <c r="Q194" s="33"/>
      <c r="R194" s="38"/>
      <c r="S194" s="34"/>
      <c r="T194" s="34"/>
      <c r="U194" s="34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ht="18.75">
      <c r="A195" s="49"/>
      <c r="B195" s="43" t="s">
        <v>129</v>
      </c>
      <c r="C195" s="91"/>
      <c r="D195" s="91"/>
      <c r="E195" s="91"/>
      <c r="F195" s="91"/>
      <c r="G195" s="92"/>
      <c r="H195" s="92"/>
      <c r="I195" s="93"/>
      <c r="J195" s="92"/>
      <c r="K195" s="92"/>
      <c r="L195" s="92"/>
      <c r="M195" s="92"/>
      <c r="N195" s="20"/>
      <c r="O195" s="33"/>
      <c r="P195" s="38"/>
      <c r="Q195" s="33"/>
      <c r="R195" s="38"/>
      <c r="S195" s="34"/>
      <c r="T195" s="34"/>
      <c r="U195" s="34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ht="18.75">
      <c r="A196" s="49"/>
      <c r="B196" s="66" t="s">
        <v>18</v>
      </c>
      <c r="C196" s="94">
        <f>+'[2]กองฯแผน_06'!$E$402</f>
        <v>4585200</v>
      </c>
      <c r="D196" s="94">
        <f>+'[2]กองฯแผน_06'!$F$402</f>
        <v>0</v>
      </c>
      <c r="E196" s="94">
        <f>+'[2]กองฯแผน_06'!$G$402</f>
        <v>0</v>
      </c>
      <c r="F196" s="94">
        <f>+'[2]กองฯแผน_06'!$H$402</f>
        <v>3064929.74</v>
      </c>
      <c r="G196" s="95">
        <f>+D196+E196+F196</f>
        <v>3064929.74</v>
      </c>
      <c r="H196" s="95">
        <f>+C196-D196-E196-F196</f>
        <v>1520270.2599999998</v>
      </c>
      <c r="I196" s="96">
        <f>+D196/C196*100</f>
        <v>0</v>
      </c>
      <c r="J196" s="95">
        <f>+E196/C196*100</f>
        <v>0</v>
      </c>
      <c r="K196" s="95">
        <f>+F196/C196*100</f>
        <v>66.8439706010643</v>
      </c>
      <c r="L196" s="95">
        <f>+G196/C196*100</f>
        <v>66.8439706010643</v>
      </c>
      <c r="M196" s="95">
        <f>+H196/C196*100</f>
        <v>33.1560293989357</v>
      </c>
      <c r="N196" s="20"/>
      <c r="O196" s="33"/>
      <c r="P196" s="38"/>
      <c r="Q196" s="33"/>
      <c r="R196" s="38"/>
      <c r="S196" s="41"/>
      <c r="T196" s="2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ht="18.75">
      <c r="A197" s="49"/>
      <c r="B197" s="62" t="s">
        <v>19</v>
      </c>
      <c r="C197" s="97">
        <f>+'[2]กองฯแผน_06'!$E$403</f>
        <v>407800</v>
      </c>
      <c r="D197" s="97">
        <f>+'[2]กองฯแผน_06'!$F$403</f>
        <v>0</v>
      </c>
      <c r="E197" s="97">
        <f>+'[2]กองฯแผน_06'!$G$403</f>
        <v>0</v>
      </c>
      <c r="F197" s="97">
        <f>+'[2]กองฯแผน_06'!$H$403</f>
        <v>177096</v>
      </c>
      <c r="G197" s="98">
        <f>+D197+E197+F197</f>
        <v>177096</v>
      </c>
      <c r="H197" s="98">
        <f>+C197-D197-E197-F197</f>
        <v>230704</v>
      </c>
      <c r="I197" s="80">
        <f>+D197/C197*100</f>
        <v>0</v>
      </c>
      <c r="J197" s="98">
        <f>+E197/C197*100</f>
        <v>0</v>
      </c>
      <c r="K197" s="98">
        <f>+F197/C197*100</f>
        <v>43.4271701814615</v>
      </c>
      <c r="L197" s="98">
        <f>+G197/C197*100</f>
        <v>43.4271701814615</v>
      </c>
      <c r="M197" s="98">
        <f>+H197/C197*100</f>
        <v>56.572829818538494</v>
      </c>
      <c r="N197" s="20"/>
      <c r="O197" s="16"/>
      <c r="P197" s="42"/>
      <c r="Q197" s="16"/>
      <c r="R197" s="16"/>
      <c r="S197" s="33"/>
      <c r="T197" s="36"/>
      <c r="U197" s="36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ht="18.75">
      <c r="A198" s="49"/>
      <c r="B198" s="65" t="s">
        <v>13</v>
      </c>
      <c r="C198" s="82">
        <f aca="true" t="shared" si="84" ref="C198:H198">SUM(C196:C197)</f>
        <v>4993000</v>
      </c>
      <c r="D198" s="82">
        <f t="shared" si="84"/>
        <v>0</v>
      </c>
      <c r="E198" s="82">
        <f t="shared" si="84"/>
        <v>0</v>
      </c>
      <c r="F198" s="82">
        <f t="shared" si="84"/>
        <v>3242025.74</v>
      </c>
      <c r="G198" s="82">
        <f t="shared" si="84"/>
        <v>3242025.74</v>
      </c>
      <c r="H198" s="82">
        <f t="shared" si="84"/>
        <v>1750974.2599999998</v>
      </c>
      <c r="I198" s="99">
        <f>+D198/C198*100</f>
        <v>0</v>
      </c>
      <c r="J198" s="100">
        <f>+E198/C198*100</f>
        <v>0</v>
      </c>
      <c r="K198" s="100">
        <f>+F198/C198*100</f>
        <v>64.93141878630082</v>
      </c>
      <c r="L198" s="100">
        <f>+G198/C198*100</f>
        <v>64.93141878630082</v>
      </c>
      <c r="M198" s="100">
        <f>+H198/C198*100</f>
        <v>35.068581213699176</v>
      </c>
      <c r="N198" s="20"/>
      <c r="O198" s="16"/>
      <c r="P198" s="42"/>
      <c r="Q198" s="16"/>
      <c r="R198" s="16"/>
      <c r="S198" s="33"/>
      <c r="T198" s="36"/>
      <c r="U198" s="36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ht="19.5" thickBot="1">
      <c r="A199" s="49"/>
      <c r="B199" s="18" t="s">
        <v>132</v>
      </c>
      <c r="C199" s="101"/>
      <c r="D199" s="101"/>
      <c r="E199" s="101"/>
      <c r="F199" s="101"/>
      <c r="G199" s="102"/>
      <c r="H199" s="102"/>
      <c r="I199" s="103"/>
      <c r="J199" s="102"/>
      <c r="K199" s="102"/>
      <c r="L199" s="102"/>
      <c r="M199" s="102"/>
      <c r="N199" s="20"/>
      <c r="O199" s="16"/>
      <c r="P199" s="42"/>
      <c r="Q199" s="16"/>
      <c r="R199" s="16"/>
      <c r="S199" s="33"/>
      <c r="T199" s="36"/>
      <c r="U199" s="36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ht="19.5" thickTop="1">
      <c r="A200" s="50"/>
      <c r="B200" s="60" t="s">
        <v>18</v>
      </c>
      <c r="C200" s="78">
        <f aca="true" t="shared" si="85" ref="C200:H200">+C196</f>
        <v>4585200</v>
      </c>
      <c r="D200" s="78">
        <f t="shared" si="85"/>
        <v>0</v>
      </c>
      <c r="E200" s="78">
        <f t="shared" si="85"/>
        <v>0</v>
      </c>
      <c r="F200" s="78">
        <f t="shared" si="85"/>
        <v>3064929.74</v>
      </c>
      <c r="G200" s="78">
        <f t="shared" si="85"/>
        <v>3064929.74</v>
      </c>
      <c r="H200" s="78">
        <f t="shared" si="85"/>
        <v>1520270.2599999998</v>
      </c>
      <c r="I200" s="86">
        <f aca="true" t="shared" si="86" ref="I200:I205">+D200/C200*100</f>
        <v>0</v>
      </c>
      <c r="J200" s="81">
        <f aca="true" t="shared" si="87" ref="J200:J205">+E200/C200*100</f>
        <v>0</v>
      </c>
      <c r="K200" s="81">
        <f aca="true" t="shared" si="88" ref="K200:K205">+F200/C200*100</f>
        <v>66.8439706010643</v>
      </c>
      <c r="L200" s="81">
        <f aca="true" t="shared" si="89" ref="L200:L205">+G200/C200*100</f>
        <v>66.8439706010643</v>
      </c>
      <c r="M200" s="81">
        <f aca="true" t="shared" si="90" ref="M200:M205">+H200/C200*100</f>
        <v>33.1560293989357</v>
      </c>
      <c r="N200" s="20"/>
      <c r="O200" s="16"/>
      <c r="P200" s="42"/>
      <c r="Q200" s="16"/>
      <c r="R200" s="16"/>
      <c r="S200" s="33"/>
      <c r="T200" s="36"/>
      <c r="U200" s="36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ht="18.75">
      <c r="A201" s="49"/>
      <c r="B201" s="62" t="s">
        <v>19</v>
      </c>
      <c r="C201" s="97">
        <f aca="true" t="shared" si="91" ref="C201:H201">+C175+C182+C188+C191+C197</f>
        <v>7071900</v>
      </c>
      <c r="D201" s="97">
        <f t="shared" si="91"/>
        <v>0</v>
      </c>
      <c r="E201" s="97">
        <f t="shared" si="91"/>
        <v>75517.04</v>
      </c>
      <c r="F201" s="97">
        <f t="shared" si="91"/>
        <v>1305441.97</v>
      </c>
      <c r="G201" s="97">
        <f t="shared" si="91"/>
        <v>1380959.01</v>
      </c>
      <c r="H201" s="97">
        <f t="shared" si="91"/>
        <v>5690940.99</v>
      </c>
      <c r="I201" s="86">
        <f t="shared" si="86"/>
        <v>0</v>
      </c>
      <c r="J201" s="81">
        <f t="shared" si="87"/>
        <v>1.067846547603897</v>
      </c>
      <c r="K201" s="81">
        <f t="shared" si="88"/>
        <v>18.45956489769369</v>
      </c>
      <c r="L201" s="81">
        <f t="shared" si="89"/>
        <v>19.527411445297584</v>
      </c>
      <c r="M201" s="81">
        <f t="shared" si="90"/>
        <v>80.47258855470241</v>
      </c>
      <c r="N201" s="20"/>
      <c r="O201" s="16"/>
      <c r="P201" s="42"/>
      <c r="Q201" s="16"/>
      <c r="R201" s="16"/>
      <c r="S201" s="33"/>
      <c r="T201" s="36"/>
      <c r="U201" s="36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ht="18.75">
      <c r="A202" s="49"/>
      <c r="B202" s="61" t="s">
        <v>20</v>
      </c>
      <c r="C202" s="104">
        <f aca="true" t="shared" si="92" ref="C202:H202">+C176+C183+C192</f>
        <v>2064850.8</v>
      </c>
      <c r="D202" s="104">
        <f t="shared" si="92"/>
        <v>0</v>
      </c>
      <c r="E202" s="104">
        <f t="shared" si="92"/>
        <v>0</v>
      </c>
      <c r="F202" s="104">
        <f t="shared" si="92"/>
        <v>464850.80000000005</v>
      </c>
      <c r="G202" s="104">
        <f t="shared" si="92"/>
        <v>464850.80000000005</v>
      </c>
      <c r="H202" s="104">
        <f t="shared" si="92"/>
        <v>1600000</v>
      </c>
      <c r="I202" s="104">
        <f t="shared" si="86"/>
        <v>0</v>
      </c>
      <c r="J202" s="104">
        <f t="shared" si="87"/>
        <v>0</v>
      </c>
      <c r="K202" s="104">
        <f t="shared" si="88"/>
        <v>22.512561198126278</v>
      </c>
      <c r="L202" s="104">
        <f t="shared" si="89"/>
        <v>22.512561198126278</v>
      </c>
      <c r="M202" s="104">
        <f t="shared" si="90"/>
        <v>77.48743880187372</v>
      </c>
      <c r="N202" s="20"/>
      <c r="O202" s="16"/>
      <c r="P202" s="42"/>
      <c r="Q202" s="16"/>
      <c r="R202" s="16"/>
      <c r="S202" s="33"/>
      <c r="T202" s="36"/>
      <c r="U202" s="36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ht="18.75">
      <c r="A203" s="49"/>
      <c r="B203" s="62" t="s">
        <v>21</v>
      </c>
      <c r="C203" s="97">
        <f aca="true" t="shared" si="93" ref="C203:H203">+C177+C184</f>
        <v>0</v>
      </c>
      <c r="D203" s="97">
        <f t="shared" si="93"/>
        <v>0</v>
      </c>
      <c r="E203" s="97">
        <f t="shared" si="93"/>
        <v>0</v>
      </c>
      <c r="F203" s="97">
        <f t="shared" si="93"/>
        <v>0</v>
      </c>
      <c r="G203" s="97">
        <f t="shared" si="93"/>
        <v>0</v>
      </c>
      <c r="H203" s="97">
        <f t="shared" si="93"/>
        <v>0</v>
      </c>
      <c r="I203" s="86" t="e">
        <f t="shared" si="86"/>
        <v>#DIV/0!</v>
      </c>
      <c r="J203" s="81" t="e">
        <f t="shared" si="87"/>
        <v>#DIV/0!</v>
      </c>
      <c r="K203" s="81" t="e">
        <f t="shared" si="88"/>
        <v>#DIV/0!</v>
      </c>
      <c r="L203" s="81" t="e">
        <f t="shared" si="89"/>
        <v>#DIV/0!</v>
      </c>
      <c r="M203" s="81" t="e">
        <f t="shared" si="90"/>
        <v>#DIV/0!</v>
      </c>
      <c r="N203" s="20"/>
      <c r="O203" s="16"/>
      <c r="P203" s="42"/>
      <c r="Q203" s="16"/>
      <c r="R203" s="16"/>
      <c r="S203" s="33"/>
      <c r="T203" s="36"/>
      <c r="U203" s="36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ht="18.75">
      <c r="A204" s="49"/>
      <c r="B204" s="67" t="s">
        <v>22</v>
      </c>
      <c r="C204" s="105">
        <f aca="true" t="shared" si="94" ref="C204:H204">+C178</f>
        <v>0</v>
      </c>
      <c r="D204" s="105">
        <f t="shared" si="94"/>
        <v>0</v>
      </c>
      <c r="E204" s="105">
        <f t="shared" si="94"/>
        <v>0</v>
      </c>
      <c r="F204" s="105">
        <f t="shared" si="94"/>
        <v>0</v>
      </c>
      <c r="G204" s="105">
        <f t="shared" si="94"/>
        <v>0</v>
      </c>
      <c r="H204" s="105">
        <f t="shared" si="94"/>
        <v>0</v>
      </c>
      <c r="I204" s="86" t="e">
        <f t="shared" si="86"/>
        <v>#DIV/0!</v>
      </c>
      <c r="J204" s="81" t="e">
        <f t="shared" si="87"/>
        <v>#DIV/0!</v>
      </c>
      <c r="K204" s="81" t="e">
        <f t="shared" si="88"/>
        <v>#DIV/0!</v>
      </c>
      <c r="L204" s="81" t="e">
        <f t="shared" si="89"/>
        <v>#DIV/0!</v>
      </c>
      <c r="M204" s="81" t="e">
        <f t="shared" si="90"/>
        <v>#DIV/0!</v>
      </c>
      <c r="N204" s="20"/>
      <c r="O204" s="33"/>
      <c r="P204" s="38"/>
      <c r="Q204" s="33"/>
      <c r="R204" s="38"/>
      <c r="S204" s="34"/>
      <c r="T204" s="34"/>
      <c r="U204" s="34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ht="19.5" thickBot="1">
      <c r="A205" s="109"/>
      <c r="B205" s="68" t="s">
        <v>14</v>
      </c>
      <c r="C205" s="106">
        <f aca="true" t="shared" si="95" ref="C205:H205">SUM(C200:C204)</f>
        <v>13721950.8</v>
      </c>
      <c r="D205" s="106">
        <f t="shared" si="95"/>
        <v>0</v>
      </c>
      <c r="E205" s="106">
        <f t="shared" si="95"/>
        <v>75517.04</v>
      </c>
      <c r="F205" s="106">
        <f t="shared" si="95"/>
        <v>4835222.51</v>
      </c>
      <c r="G205" s="106">
        <f t="shared" si="95"/>
        <v>4910739.55</v>
      </c>
      <c r="H205" s="106">
        <f t="shared" si="95"/>
        <v>8811211.25</v>
      </c>
      <c r="I205" s="106">
        <f t="shared" si="86"/>
        <v>0</v>
      </c>
      <c r="J205" s="106">
        <f t="shared" si="87"/>
        <v>0.5503374928293723</v>
      </c>
      <c r="K205" s="106">
        <f t="shared" si="88"/>
        <v>35.23713632612645</v>
      </c>
      <c r="L205" s="107">
        <f t="shared" si="89"/>
        <v>35.78747381895583</v>
      </c>
      <c r="M205" s="106">
        <f t="shared" si="90"/>
        <v>64.21252618104417</v>
      </c>
      <c r="N205" s="20"/>
      <c r="O205" s="33"/>
      <c r="P205" s="38"/>
      <c r="Q205" s="33"/>
      <c r="R205" s="38"/>
      <c r="S205" s="34"/>
      <c r="T205" s="34"/>
      <c r="U205" s="34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ht="19.5" thickTop="1">
      <c r="A206" s="69" t="s">
        <v>98</v>
      </c>
      <c r="B206" s="17" t="s">
        <v>42</v>
      </c>
      <c r="C206" s="71"/>
      <c r="D206" s="71"/>
      <c r="E206" s="71"/>
      <c r="F206" s="71"/>
      <c r="G206" s="72"/>
      <c r="H206" s="72"/>
      <c r="I206" s="73"/>
      <c r="J206" s="72"/>
      <c r="K206" s="72"/>
      <c r="L206" s="72"/>
      <c r="M206" s="58"/>
      <c r="N206" s="20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ht="18.75">
      <c r="A207" s="48" t="s">
        <v>57</v>
      </c>
      <c r="B207" s="43" t="s">
        <v>108</v>
      </c>
      <c r="C207" s="75"/>
      <c r="D207" s="75"/>
      <c r="E207" s="75"/>
      <c r="F207" s="75"/>
      <c r="G207" s="76"/>
      <c r="H207" s="76"/>
      <c r="I207" s="77"/>
      <c r="J207" s="76"/>
      <c r="K207" s="76"/>
      <c r="L207" s="76"/>
      <c r="M207" s="59"/>
      <c r="N207" s="20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ht="18.75">
      <c r="A208" s="49"/>
      <c r="B208" s="60" t="s">
        <v>19</v>
      </c>
      <c r="C208" s="78">
        <f>+'[2]ก.ระบาดฯ_07'!$E$281</f>
        <v>2278220</v>
      </c>
      <c r="D208" s="78">
        <f>+'[2]ก.ระบาดฯ_07'!$F$281</f>
        <v>0</v>
      </c>
      <c r="E208" s="78">
        <f>+'[2]ก.ระบาดฯ_07'!$G$281</f>
        <v>94539</v>
      </c>
      <c r="F208" s="78">
        <f>+'[2]ก.ระบาดฯ_07'!$H$281</f>
        <v>750580.4200000002</v>
      </c>
      <c r="G208" s="85">
        <f>+D208+E208+F208</f>
        <v>845119.4200000002</v>
      </c>
      <c r="H208" s="81">
        <f>+C208-D208-E208-F208</f>
        <v>1433100.5799999998</v>
      </c>
      <c r="I208" s="86">
        <f>+D208/C208*100</f>
        <v>0</v>
      </c>
      <c r="J208" s="81">
        <f>+E208/C208*100</f>
        <v>4.1496870363705</v>
      </c>
      <c r="K208" s="98">
        <f>+F208/C208*100</f>
        <v>32.945914793127976</v>
      </c>
      <c r="L208" s="81">
        <f>+G208/C208*100</f>
        <v>37.09560182949848</v>
      </c>
      <c r="M208" s="81">
        <f>+H208/C208*100</f>
        <v>62.90439817050153</v>
      </c>
      <c r="N208" s="39"/>
      <c r="O208" s="40"/>
      <c r="P208" s="40"/>
      <c r="Q208" s="40"/>
      <c r="R208" s="40"/>
      <c r="S208" s="41"/>
      <c r="T208" s="41"/>
      <c r="U208" s="41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ht="18.75">
      <c r="A209" s="49"/>
      <c r="B209" s="61" t="s">
        <v>20</v>
      </c>
      <c r="C209" s="97">
        <f>+'[2]ก.ระบาดฯ_07'!$E$282</f>
        <v>0</v>
      </c>
      <c r="D209" s="97">
        <f>+'[2]ก.ระบาดฯ_07'!$F$282</f>
        <v>0</v>
      </c>
      <c r="E209" s="97">
        <f>+'[2]ก.ระบาดฯ_07'!$G$282</f>
        <v>0</v>
      </c>
      <c r="F209" s="97">
        <f>+'[2]ก.ระบาดฯ_07'!$H$282</f>
        <v>0</v>
      </c>
      <c r="G209" s="79">
        <f>+D209+E209+F209</f>
        <v>0</v>
      </c>
      <c r="H209" s="98">
        <f>+C209-D209-E209-F209</f>
        <v>0</v>
      </c>
      <c r="I209" s="80" t="e">
        <f>+D209/C209*100</f>
        <v>#DIV/0!</v>
      </c>
      <c r="J209" s="98" t="e">
        <f>+E209/C209*100</f>
        <v>#DIV/0!</v>
      </c>
      <c r="K209" s="98" t="e">
        <f>+F209/C209*100</f>
        <v>#DIV/0!</v>
      </c>
      <c r="L209" s="98" t="e">
        <f>+G209/C209*100</f>
        <v>#DIV/0!</v>
      </c>
      <c r="M209" s="98" t="e">
        <f>+H209/C209*100</f>
        <v>#DIV/0!</v>
      </c>
      <c r="N209" s="39"/>
      <c r="O209" s="40"/>
      <c r="P209" s="40"/>
      <c r="Q209" s="40"/>
      <c r="R209" s="40"/>
      <c r="S209" s="41"/>
      <c r="T209" s="41"/>
      <c r="U209" s="41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ht="18.75">
      <c r="A210" s="49"/>
      <c r="B210" s="62" t="s">
        <v>21</v>
      </c>
      <c r="C210" s="97">
        <f>+'[2]ก.ระบาดฯ_07'!$E$283</f>
        <v>0</v>
      </c>
      <c r="D210" s="97">
        <f>+'[2]ก.ระบาดฯ_07'!$F$283</f>
        <v>0</v>
      </c>
      <c r="E210" s="97">
        <f>+'[2]ก.ระบาดฯ_07'!$G$283</f>
        <v>0</v>
      </c>
      <c r="F210" s="97">
        <f>+'[2]ก.ระบาดฯ_07'!$H$283</f>
        <v>0</v>
      </c>
      <c r="G210" s="79">
        <f>+D210+E210+F210</f>
        <v>0</v>
      </c>
      <c r="H210" s="98">
        <f>+C210-D210-E210-F210</f>
        <v>0</v>
      </c>
      <c r="I210" s="80" t="e">
        <f>+D210/C210*100</f>
        <v>#DIV/0!</v>
      </c>
      <c r="J210" s="98" t="e">
        <f>+E210/C210*100</f>
        <v>#DIV/0!</v>
      </c>
      <c r="K210" s="98" t="e">
        <f>+F210/C210*100</f>
        <v>#DIV/0!</v>
      </c>
      <c r="L210" s="98" t="e">
        <f>+G210/C210*100</f>
        <v>#DIV/0!</v>
      </c>
      <c r="M210" s="98" t="e">
        <f>+H210/C210*100</f>
        <v>#DIV/0!</v>
      </c>
      <c r="N210" s="39"/>
      <c r="O210" s="40"/>
      <c r="P210" s="40"/>
      <c r="Q210" s="40"/>
      <c r="R210" s="40"/>
      <c r="S210" s="41"/>
      <c r="T210" s="41"/>
      <c r="U210" s="41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ht="18.75">
      <c r="A211" s="49"/>
      <c r="B211" s="63" t="s">
        <v>22</v>
      </c>
      <c r="C211" s="97">
        <f>+'[2]ก.ระบาดฯ_07'!$E$284</f>
        <v>0</v>
      </c>
      <c r="D211" s="97">
        <f>+'[2]ก.ระบาดฯ_07'!$F$284</f>
        <v>0</v>
      </c>
      <c r="E211" s="97">
        <f>+'[2]ก.ระบาดฯ_07'!$G$284</f>
        <v>0</v>
      </c>
      <c r="F211" s="97">
        <f>+'[2]ก.ระบาดฯ_07'!$H$284</f>
        <v>0</v>
      </c>
      <c r="G211" s="79">
        <f>+D211+E211+F211</f>
        <v>0</v>
      </c>
      <c r="H211" s="98">
        <f>+C211-D211-E211-F211</f>
        <v>0</v>
      </c>
      <c r="I211" s="80" t="e">
        <f>+D211/C211*100</f>
        <v>#DIV/0!</v>
      </c>
      <c r="J211" s="98" t="e">
        <f>+E211/C211*100</f>
        <v>#DIV/0!</v>
      </c>
      <c r="K211" s="98" t="e">
        <f>+F211/C211*100</f>
        <v>#DIV/0!</v>
      </c>
      <c r="L211" s="98" t="e">
        <f>+G211/C211*100</f>
        <v>#DIV/0!</v>
      </c>
      <c r="M211" s="98" t="e">
        <f>+H211/C211*100</f>
        <v>#DIV/0!</v>
      </c>
      <c r="N211" s="39"/>
      <c r="O211" s="40"/>
      <c r="P211" s="40"/>
      <c r="Q211" s="40"/>
      <c r="R211" s="40"/>
      <c r="S211" s="41"/>
      <c r="T211" s="41"/>
      <c r="U211" s="41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ht="18.75">
      <c r="A212" s="49"/>
      <c r="B212" s="64" t="s">
        <v>13</v>
      </c>
      <c r="C212" s="108">
        <f aca="true" t="shared" si="96" ref="C212:H212">SUM(C208:C211)</f>
        <v>2278220</v>
      </c>
      <c r="D212" s="108">
        <f t="shared" si="96"/>
        <v>0</v>
      </c>
      <c r="E212" s="108">
        <f t="shared" si="96"/>
        <v>94539</v>
      </c>
      <c r="F212" s="108">
        <f t="shared" si="96"/>
        <v>750580.4200000002</v>
      </c>
      <c r="G212" s="108">
        <f t="shared" si="96"/>
        <v>845119.4200000002</v>
      </c>
      <c r="H212" s="108">
        <f t="shared" si="96"/>
        <v>1433100.5799999998</v>
      </c>
      <c r="I212" s="108">
        <f>+D212/C212*100</f>
        <v>0</v>
      </c>
      <c r="J212" s="108">
        <f>+E212/C212*100</f>
        <v>4.1496870363705</v>
      </c>
      <c r="K212" s="108">
        <f>+F212/C212*100</f>
        <v>32.945914793127976</v>
      </c>
      <c r="L212" s="108">
        <f>+G212/C212*100</f>
        <v>37.09560182949848</v>
      </c>
      <c r="M212" s="108">
        <f>+H212/C212*100</f>
        <v>62.90439817050153</v>
      </c>
      <c r="N212" s="20"/>
      <c r="O212" s="16"/>
      <c r="P212" s="42"/>
      <c r="Q212" s="16"/>
      <c r="R212" s="16"/>
      <c r="S212" s="25"/>
      <c r="T212" s="24"/>
      <c r="U212" s="24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ht="18.75">
      <c r="A213" s="49"/>
      <c r="B213" s="17" t="s">
        <v>109</v>
      </c>
      <c r="C213" s="71"/>
      <c r="D213" s="71"/>
      <c r="E213" s="71"/>
      <c r="F213" s="71"/>
      <c r="G213" s="72"/>
      <c r="H213" s="72"/>
      <c r="I213" s="73"/>
      <c r="J213" s="72"/>
      <c r="K213" s="72"/>
      <c r="L213" s="72"/>
      <c r="M213" s="72"/>
      <c r="N213" s="20"/>
      <c r="O213" s="33"/>
      <c r="P213" s="38"/>
      <c r="Q213" s="33"/>
      <c r="R213" s="38"/>
      <c r="S213" s="41"/>
      <c r="T213" s="2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ht="18.75">
      <c r="A214" s="49"/>
      <c r="B214" s="43" t="s">
        <v>107</v>
      </c>
      <c r="C214" s="75"/>
      <c r="D214" s="75"/>
      <c r="E214" s="75"/>
      <c r="F214" s="75"/>
      <c r="G214" s="76"/>
      <c r="H214" s="76"/>
      <c r="I214" s="77"/>
      <c r="J214" s="76"/>
      <c r="K214" s="76"/>
      <c r="L214" s="76"/>
      <c r="M214" s="76"/>
      <c r="N214" s="20"/>
      <c r="O214" s="33"/>
      <c r="P214" s="38"/>
      <c r="Q214" s="33"/>
      <c r="R214" s="38"/>
      <c r="S214" s="41"/>
      <c r="T214" s="2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ht="18.75">
      <c r="A215" s="49"/>
      <c r="B215" s="60" t="s">
        <v>19</v>
      </c>
      <c r="C215" s="78">
        <f>+'[2]ก.ระบาดฯ_07'!$E$336</f>
        <v>11538800</v>
      </c>
      <c r="D215" s="78">
        <f>+'[2]ก.ระบาดฯ_07'!$F$336</f>
        <v>0</v>
      </c>
      <c r="E215" s="78">
        <f>+'[2]ก.ระบาดฯ_07'!$G$336</f>
        <v>109125</v>
      </c>
      <c r="F215" s="78">
        <f>+'[2]ก.ระบาดฯ_07'!$H$336</f>
        <v>1900385.14</v>
      </c>
      <c r="G215" s="85">
        <f>+D215+E215+F215</f>
        <v>2009510.14</v>
      </c>
      <c r="H215" s="85">
        <f>+C215-D215-E215-F215</f>
        <v>9529289.86</v>
      </c>
      <c r="I215" s="86">
        <f>+D215/C215*100</f>
        <v>0</v>
      </c>
      <c r="J215" s="81">
        <f>+E215/C215*100</f>
        <v>0.9457222588137415</v>
      </c>
      <c r="K215" s="81">
        <f>+F215/C215*100</f>
        <v>16.469521440704405</v>
      </c>
      <c r="L215" s="81">
        <f>+G215/C215*100</f>
        <v>17.415243699518147</v>
      </c>
      <c r="M215" s="81">
        <f>+H215/C215*100</f>
        <v>82.58475630048184</v>
      </c>
      <c r="N215" s="20"/>
      <c r="O215" s="33"/>
      <c r="P215" s="38"/>
      <c r="Q215" s="33"/>
      <c r="R215" s="38"/>
      <c r="S215" s="41"/>
      <c r="T215" s="2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ht="18.75">
      <c r="A216" s="49"/>
      <c r="B216" s="61" t="s">
        <v>20</v>
      </c>
      <c r="C216" s="78">
        <f>+'[2]ก.ระบาดฯ_07'!$E$337</f>
        <v>2000000</v>
      </c>
      <c r="D216" s="78">
        <f>+'[2]ก.ระบาดฯ_07'!$F$337</f>
        <v>0</v>
      </c>
      <c r="E216" s="78">
        <f>+'[2]ก.ระบาดฯ_07'!$G$337</f>
        <v>0</v>
      </c>
      <c r="F216" s="78">
        <f>+'[2]ก.ระบาดฯ_07'!$H$337</f>
        <v>0</v>
      </c>
      <c r="G216" s="79">
        <f>+D216+E216+F216</f>
        <v>0</v>
      </c>
      <c r="H216" s="79">
        <f>+C216-D216-E216-F216</f>
        <v>2000000</v>
      </c>
      <c r="I216" s="80">
        <f>+D216/C216*100</f>
        <v>0</v>
      </c>
      <c r="J216" s="81">
        <f>+E216/C216*100</f>
        <v>0</v>
      </c>
      <c r="K216" s="81">
        <f>+F216/C216*100</f>
        <v>0</v>
      </c>
      <c r="L216" s="81">
        <f>+G216/C216*100</f>
        <v>0</v>
      </c>
      <c r="M216" s="81">
        <f>+H216/C216*100</f>
        <v>100</v>
      </c>
      <c r="N216" s="20"/>
      <c r="O216" s="33"/>
      <c r="P216" s="38"/>
      <c r="Q216" s="33"/>
      <c r="R216" s="38"/>
      <c r="S216" s="41"/>
      <c r="T216" s="2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ht="18.75">
      <c r="A217" s="49"/>
      <c r="B217" s="62" t="s">
        <v>21</v>
      </c>
      <c r="C217" s="78">
        <f>+'[2]ก.ระบาดฯ_07'!$E$338</f>
        <v>0</v>
      </c>
      <c r="D217" s="78">
        <f>+'[2]ก.ระบาดฯ_07'!$F$338</f>
        <v>0</v>
      </c>
      <c r="E217" s="78">
        <f>+'[2]ก.ระบาดฯ_07'!$G$338</f>
        <v>0</v>
      </c>
      <c r="F217" s="78">
        <f>+'[2]ก.ระบาดฯ_07'!$H$338</f>
        <v>0</v>
      </c>
      <c r="G217" s="79">
        <f>+D217+E217+F217</f>
        <v>0</v>
      </c>
      <c r="H217" s="79">
        <f>+C217-D217-E217-F217</f>
        <v>0</v>
      </c>
      <c r="I217" s="80" t="e">
        <f>+D217/C217*100</f>
        <v>#DIV/0!</v>
      </c>
      <c r="J217" s="81" t="e">
        <f>+E217/C217*100</f>
        <v>#DIV/0!</v>
      </c>
      <c r="K217" s="81" t="e">
        <f>+F217/C217*100</f>
        <v>#DIV/0!</v>
      </c>
      <c r="L217" s="81" t="e">
        <f>+G217/C217*100</f>
        <v>#DIV/0!</v>
      </c>
      <c r="M217" s="81" t="e">
        <f>+H217/C217*100</f>
        <v>#DIV/0!</v>
      </c>
      <c r="N217" s="20"/>
      <c r="O217" s="33"/>
      <c r="P217" s="38"/>
      <c r="Q217" s="33"/>
      <c r="R217" s="38"/>
      <c r="S217" s="41"/>
      <c r="T217" s="2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ht="18.75">
      <c r="A218" s="49"/>
      <c r="B218" s="64" t="s">
        <v>13</v>
      </c>
      <c r="C218" s="108">
        <f aca="true" t="shared" si="97" ref="C218:H218">SUM(C215:C217)</f>
        <v>13538800</v>
      </c>
      <c r="D218" s="108">
        <f t="shared" si="97"/>
        <v>0</v>
      </c>
      <c r="E218" s="108">
        <f t="shared" si="97"/>
        <v>109125</v>
      </c>
      <c r="F218" s="108">
        <f t="shared" si="97"/>
        <v>1900385.14</v>
      </c>
      <c r="G218" s="108">
        <f t="shared" si="97"/>
        <v>2009510.14</v>
      </c>
      <c r="H218" s="108">
        <f t="shared" si="97"/>
        <v>11529289.86</v>
      </c>
      <c r="I218" s="108">
        <f>+D218/C218*100</f>
        <v>0</v>
      </c>
      <c r="J218" s="108">
        <f>+E218/C218*100</f>
        <v>0.8060167813986469</v>
      </c>
      <c r="K218" s="108">
        <f>+F218/C218*100</f>
        <v>14.036584778562352</v>
      </c>
      <c r="L218" s="108">
        <f>+G218/C218*100</f>
        <v>14.842601559961</v>
      </c>
      <c r="M218" s="108">
        <f>+H218/C218*100</f>
        <v>85.15739844003899</v>
      </c>
      <c r="N218" s="20"/>
      <c r="O218" s="16"/>
      <c r="P218" s="42"/>
      <c r="Q218" s="16"/>
      <c r="R218" s="16"/>
      <c r="S218" s="33"/>
      <c r="T218" s="36"/>
      <c r="U218" s="36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ht="18.75">
      <c r="A219" s="49"/>
      <c r="B219" s="17" t="s">
        <v>133</v>
      </c>
      <c r="C219" s="70"/>
      <c r="D219" s="70"/>
      <c r="E219" s="70"/>
      <c r="F219" s="70"/>
      <c r="G219" s="72"/>
      <c r="H219" s="72"/>
      <c r="I219" s="73"/>
      <c r="J219" s="72"/>
      <c r="K219" s="72"/>
      <c r="L219" s="72"/>
      <c r="M219" s="72"/>
      <c r="N219" s="20"/>
      <c r="O219" s="33"/>
      <c r="P219" s="38"/>
      <c r="Q219" s="33"/>
      <c r="R219" s="38"/>
      <c r="S219" s="34"/>
      <c r="T219" s="34"/>
      <c r="U219" s="34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ht="18.75">
      <c r="A220" s="49"/>
      <c r="B220" s="43" t="s">
        <v>110</v>
      </c>
      <c r="C220" s="74"/>
      <c r="D220" s="74"/>
      <c r="E220" s="74"/>
      <c r="F220" s="74"/>
      <c r="G220" s="76"/>
      <c r="H220" s="76"/>
      <c r="I220" s="77"/>
      <c r="J220" s="76"/>
      <c r="K220" s="76"/>
      <c r="L220" s="76"/>
      <c r="M220" s="76"/>
      <c r="N220" s="20"/>
      <c r="O220" s="33"/>
      <c r="P220" s="38"/>
      <c r="Q220" s="33"/>
      <c r="R220" s="38"/>
      <c r="S220" s="34"/>
      <c r="T220" s="34"/>
      <c r="U220" s="34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ht="18.75">
      <c r="A221" s="49"/>
      <c r="B221" s="60" t="s">
        <v>19</v>
      </c>
      <c r="C221" s="78">
        <f>+'[2]ก.ระบาดฯ_07'!$E$354</f>
        <v>0</v>
      </c>
      <c r="D221" s="78">
        <f>+'[2]ก.ระบาดฯ_07'!$F$354</f>
        <v>0</v>
      </c>
      <c r="E221" s="78">
        <f>+'[2]ก.ระบาดฯ_07'!$G$354</f>
        <v>0</v>
      </c>
      <c r="F221" s="78">
        <f>+'[2]ก.ระบาดฯ_07'!$H$354</f>
        <v>0</v>
      </c>
      <c r="G221" s="85">
        <f>+D221+E221+F221</f>
        <v>0</v>
      </c>
      <c r="H221" s="85">
        <f>+C221-D221-E221-F221</f>
        <v>0</v>
      </c>
      <c r="I221" s="86" t="e">
        <f>+D221/C221*100</f>
        <v>#DIV/0!</v>
      </c>
      <c r="J221" s="81" t="e">
        <f>+E221/C221*100</f>
        <v>#DIV/0!</v>
      </c>
      <c r="K221" s="87" t="e">
        <f>+F221/C221*100</f>
        <v>#DIV/0!</v>
      </c>
      <c r="L221" s="87" t="e">
        <f>+G221/C221*100</f>
        <v>#DIV/0!</v>
      </c>
      <c r="M221" s="87" t="e">
        <f>+H221/C221*100</f>
        <v>#DIV/0!</v>
      </c>
      <c r="N221" s="20"/>
      <c r="O221" s="33"/>
      <c r="P221" s="38"/>
      <c r="Q221" s="33"/>
      <c r="R221" s="38"/>
      <c r="S221" s="34"/>
      <c r="T221" s="34"/>
      <c r="U221" s="34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ht="18.75">
      <c r="A222" s="49"/>
      <c r="B222" s="64" t="s">
        <v>13</v>
      </c>
      <c r="C222" s="82">
        <f aca="true" t="shared" si="98" ref="C222:H222">SUM(C221:C221)</f>
        <v>0</v>
      </c>
      <c r="D222" s="82">
        <f t="shared" si="98"/>
        <v>0</v>
      </c>
      <c r="E222" s="82">
        <f t="shared" si="98"/>
        <v>0</v>
      </c>
      <c r="F222" s="82">
        <f t="shared" si="98"/>
        <v>0</v>
      </c>
      <c r="G222" s="82">
        <f t="shared" si="98"/>
        <v>0</v>
      </c>
      <c r="H222" s="82">
        <f t="shared" si="98"/>
        <v>0</v>
      </c>
      <c r="I222" s="83" t="e">
        <f>+D222/C222*100</f>
        <v>#DIV/0!</v>
      </c>
      <c r="J222" s="84" t="e">
        <f>+E222/C222*100</f>
        <v>#DIV/0!</v>
      </c>
      <c r="K222" s="84" t="e">
        <f>+F222/C222*100</f>
        <v>#DIV/0!</v>
      </c>
      <c r="L222" s="84" t="e">
        <f>+G222/C222*100</f>
        <v>#DIV/0!</v>
      </c>
      <c r="M222" s="84" t="e">
        <f>+H222/C222*100</f>
        <v>#DIV/0!</v>
      </c>
      <c r="N222" s="20"/>
      <c r="O222" s="33"/>
      <c r="P222" s="38"/>
      <c r="Q222" s="33"/>
      <c r="R222" s="38"/>
      <c r="S222" s="34"/>
      <c r="T222" s="34"/>
      <c r="U222" s="34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ht="18.75">
      <c r="A223" s="49"/>
      <c r="B223" s="43" t="s">
        <v>130</v>
      </c>
      <c r="C223" s="74"/>
      <c r="D223" s="74"/>
      <c r="E223" s="74"/>
      <c r="F223" s="74"/>
      <c r="G223" s="76"/>
      <c r="H223" s="76"/>
      <c r="I223" s="77"/>
      <c r="J223" s="76"/>
      <c r="K223" s="76"/>
      <c r="L223" s="76"/>
      <c r="M223" s="76"/>
      <c r="N223" s="20"/>
      <c r="O223" s="33"/>
      <c r="P223" s="38"/>
      <c r="Q223" s="33"/>
      <c r="R223" s="38"/>
      <c r="S223" s="34"/>
      <c r="T223" s="34"/>
      <c r="U223" s="34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ht="18.75">
      <c r="A224" s="49"/>
      <c r="B224" s="60" t="s">
        <v>19</v>
      </c>
      <c r="C224" s="78">
        <f>+'[2]ก.ระบาดฯ_07'!$E$379</f>
        <v>0</v>
      </c>
      <c r="D224" s="78">
        <f>+'[2]ก.ระบาดฯ_07'!$F$379</f>
        <v>0</v>
      </c>
      <c r="E224" s="78">
        <f>+'[2]ก.ระบาดฯ_07'!$G$379</f>
        <v>0</v>
      </c>
      <c r="F224" s="78">
        <f>+'[2]ก.ระบาดฯ_07'!$H$379</f>
        <v>0</v>
      </c>
      <c r="G224" s="85">
        <f>+D224+E224+F224</f>
        <v>0</v>
      </c>
      <c r="H224" s="85">
        <f>+C224-D224-E224-F224</f>
        <v>0</v>
      </c>
      <c r="I224" s="86" t="e">
        <f>+D224/C224*100</f>
        <v>#DIV/0!</v>
      </c>
      <c r="J224" s="81" t="e">
        <f>+E224/C224*100</f>
        <v>#DIV/0!</v>
      </c>
      <c r="K224" s="81" t="e">
        <f>+F224/C224*100</f>
        <v>#DIV/0!</v>
      </c>
      <c r="L224" s="81" t="e">
        <f>+G224/C224*100</f>
        <v>#DIV/0!</v>
      </c>
      <c r="M224" s="81" t="e">
        <f>+H224/C224*100</f>
        <v>#DIV/0!</v>
      </c>
      <c r="N224" s="20"/>
      <c r="O224" s="33"/>
      <c r="P224" s="38"/>
      <c r="Q224" s="33"/>
      <c r="R224" s="38"/>
      <c r="S224" s="34"/>
      <c r="T224" s="34"/>
      <c r="U224" s="34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ht="18.75">
      <c r="A225" s="49"/>
      <c r="B225" s="61" t="s">
        <v>20</v>
      </c>
      <c r="C225" s="78">
        <f>+'[2]ก.ระบาดฯ_07'!$E$380</f>
        <v>0</v>
      </c>
      <c r="D225" s="78">
        <f>+'[2]ก.ระบาดฯ_07'!$F$380</f>
        <v>0</v>
      </c>
      <c r="E225" s="78">
        <f>+'[2]ก.ระบาดฯ_07'!$G$380</f>
        <v>0</v>
      </c>
      <c r="F225" s="78">
        <f>+'[2]ก.ระบาดฯ_07'!$H$380</f>
        <v>0</v>
      </c>
      <c r="G225" s="79">
        <f>+D225+E225+F225</f>
        <v>0</v>
      </c>
      <c r="H225" s="79">
        <f>+C225-D225-E225-F225</f>
        <v>0</v>
      </c>
      <c r="I225" s="80" t="e">
        <f>+D225/C225*100</f>
        <v>#DIV/0!</v>
      </c>
      <c r="J225" s="81" t="e">
        <f>+E225/C225*100</f>
        <v>#DIV/0!</v>
      </c>
      <c r="K225" s="81" t="e">
        <f>+F225/C225*100</f>
        <v>#DIV/0!</v>
      </c>
      <c r="L225" s="81" t="e">
        <f>+G225/C225*100</f>
        <v>#DIV/0!</v>
      </c>
      <c r="M225" s="81" t="e">
        <f>+H225/C225*100</f>
        <v>#DIV/0!</v>
      </c>
      <c r="N225" s="20"/>
      <c r="O225" s="33"/>
      <c r="P225" s="38"/>
      <c r="Q225" s="33"/>
      <c r="R225" s="38"/>
      <c r="S225" s="34"/>
      <c r="T225" s="34"/>
      <c r="U225" s="34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ht="18.75">
      <c r="A226" s="49"/>
      <c r="B226" s="64" t="s">
        <v>13</v>
      </c>
      <c r="C226" s="82">
        <f aca="true" t="shared" si="99" ref="C226:H226">SUM(C224:C225)</f>
        <v>0</v>
      </c>
      <c r="D226" s="82">
        <f t="shared" si="99"/>
        <v>0</v>
      </c>
      <c r="E226" s="82">
        <f t="shared" si="99"/>
        <v>0</v>
      </c>
      <c r="F226" s="82">
        <f t="shared" si="99"/>
        <v>0</v>
      </c>
      <c r="G226" s="82">
        <f t="shared" si="99"/>
        <v>0</v>
      </c>
      <c r="H226" s="82">
        <f t="shared" si="99"/>
        <v>0</v>
      </c>
      <c r="I226" s="83" t="e">
        <f>+D226/C226*100</f>
        <v>#DIV/0!</v>
      </c>
      <c r="J226" s="84" t="e">
        <f>+E226/C226*100</f>
        <v>#DIV/0!</v>
      </c>
      <c r="K226" s="84" t="e">
        <f>+F226/C226*100</f>
        <v>#DIV/0!</v>
      </c>
      <c r="L226" s="84" t="e">
        <f>+G226/C226*100</f>
        <v>#DIV/0!</v>
      </c>
      <c r="M226" s="84" t="e">
        <f>+H226/C226*100</f>
        <v>#DIV/0!</v>
      </c>
      <c r="N226" s="20"/>
      <c r="O226" s="33"/>
      <c r="P226" s="38"/>
      <c r="Q226" s="33"/>
      <c r="R226" s="38"/>
      <c r="S226" s="34"/>
      <c r="T226" s="34"/>
      <c r="U226" s="34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ht="18.75">
      <c r="A227" s="49"/>
      <c r="B227" s="17" t="s">
        <v>128</v>
      </c>
      <c r="C227" s="88"/>
      <c r="D227" s="88"/>
      <c r="E227" s="88"/>
      <c r="F227" s="88"/>
      <c r="G227" s="89"/>
      <c r="H227" s="89"/>
      <c r="I227" s="90"/>
      <c r="J227" s="89"/>
      <c r="K227" s="89"/>
      <c r="L227" s="89"/>
      <c r="M227" s="89"/>
      <c r="N227" s="20"/>
      <c r="O227" s="33"/>
      <c r="P227" s="38"/>
      <c r="Q227" s="33"/>
      <c r="R227" s="38"/>
      <c r="S227" s="34"/>
      <c r="T227" s="34"/>
      <c r="U227" s="34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ht="18.75">
      <c r="A228" s="49"/>
      <c r="B228" s="43" t="s">
        <v>129</v>
      </c>
      <c r="C228" s="91"/>
      <c r="D228" s="91"/>
      <c r="E228" s="91"/>
      <c r="F228" s="91"/>
      <c r="G228" s="92"/>
      <c r="H228" s="92"/>
      <c r="I228" s="93"/>
      <c r="J228" s="92"/>
      <c r="K228" s="92"/>
      <c r="L228" s="92"/>
      <c r="M228" s="92"/>
      <c r="N228" s="20"/>
      <c r="O228" s="33"/>
      <c r="P228" s="38"/>
      <c r="Q228" s="33"/>
      <c r="R228" s="38"/>
      <c r="S228" s="34"/>
      <c r="T228" s="34"/>
      <c r="U228" s="34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ht="18.75">
      <c r="A229" s="49"/>
      <c r="B229" s="66" t="s">
        <v>18</v>
      </c>
      <c r="C229" s="94">
        <f>+'[2]ก.ระบาดฯ_07'!$E$402</f>
        <v>2242600</v>
      </c>
      <c r="D229" s="94">
        <f>+'[2]ก.ระบาดฯ_07'!$F$402</f>
        <v>0</v>
      </c>
      <c r="E229" s="94">
        <f>+'[2]ก.ระบาดฯ_07'!$G$402</f>
        <v>0</v>
      </c>
      <c r="F229" s="94">
        <f>+'[2]ก.ระบาดฯ_07'!$H$402</f>
        <v>1647178.39</v>
      </c>
      <c r="G229" s="95">
        <f>+D229+E229+F229</f>
        <v>1647178.39</v>
      </c>
      <c r="H229" s="95">
        <f>+C229-D229-E229-F229</f>
        <v>595421.6100000001</v>
      </c>
      <c r="I229" s="96">
        <f>+D229/C229*100</f>
        <v>0</v>
      </c>
      <c r="J229" s="95">
        <f>+E229/C229*100</f>
        <v>0</v>
      </c>
      <c r="K229" s="95">
        <f>+F229/C229*100</f>
        <v>73.44949567466334</v>
      </c>
      <c r="L229" s="95">
        <f>+G229/C229*100</f>
        <v>73.44949567466334</v>
      </c>
      <c r="M229" s="95">
        <f>+H229/C229*100</f>
        <v>26.550504325336664</v>
      </c>
      <c r="N229" s="20"/>
      <c r="O229" s="33"/>
      <c r="P229" s="38"/>
      <c r="Q229" s="33"/>
      <c r="R229" s="38"/>
      <c r="S229" s="41"/>
      <c r="T229" s="2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ht="18.75">
      <c r="A230" s="49"/>
      <c r="B230" s="62" t="s">
        <v>19</v>
      </c>
      <c r="C230" s="97">
        <f>+'[2]ก.ระบาดฯ_07'!$E$403</f>
        <v>3603200</v>
      </c>
      <c r="D230" s="97">
        <f>+'[2]ก.ระบาดฯ_07'!$F$403</f>
        <v>0</v>
      </c>
      <c r="E230" s="97">
        <f>+'[2]ก.ระบาดฯ_07'!$G$403</f>
        <v>0</v>
      </c>
      <c r="F230" s="97">
        <f>+'[2]ก.ระบาดฯ_07'!$H$403</f>
        <v>2622942.61</v>
      </c>
      <c r="G230" s="98">
        <f>+D230+E230+F230</f>
        <v>2622942.61</v>
      </c>
      <c r="H230" s="98">
        <f>+C230-D230-E230-F230</f>
        <v>980257.3900000001</v>
      </c>
      <c r="I230" s="80">
        <f>+D230/C230*100</f>
        <v>0</v>
      </c>
      <c r="J230" s="98">
        <f>+E230/C230*100</f>
        <v>0</v>
      </c>
      <c r="K230" s="98">
        <f>+F230/C230*100</f>
        <v>72.79481044626998</v>
      </c>
      <c r="L230" s="98">
        <f>+G230/C230*100</f>
        <v>72.79481044626998</v>
      </c>
      <c r="M230" s="98">
        <f>+H230/C230*100</f>
        <v>27.20518955373002</v>
      </c>
      <c r="N230" s="20"/>
      <c r="O230" s="16"/>
      <c r="P230" s="42"/>
      <c r="Q230" s="16"/>
      <c r="R230" s="16"/>
      <c r="S230" s="33"/>
      <c r="T230" s="36"/>
      <c r="U230" s="36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ht="18.75">
      <c r="A231" s="49"/>
      <c r="B231" s="65" t="s">
        <v>13</v>
      </c>
      <c r="C231" s="82">
        <f aca="true" t="shared" si="100" ref="C231:H231">SUM(C229:C230)</f>
        <v>5845800</v>
      </c>
      <c r="D231" s="82">
        <f t="shared" si="100"/>
        <v>0</v>
      </c>
      <c r="E231" s="82">
        <f t="shared" si="100"/>
        <v>0</v>
      </c>
      <c r="F231" s="82">
        <f t="shared" si="100"/>
        <v>4270121</v>
      </c>
      <c r="G231" s="82">
        <f t="shared" si="100"/>
        <v>4270121</v>
      </c>
      <c r="H231" s="82">
        <f t="shared" si="100"/>
        <v>1575679.0000000002</v>
      </c>
      <c r="I231" s="99">
        <f>+D231/C231*100</f>
        <v>0</v>
      </c>
      <c r="J231" s="100">
        <f>+E231/C231*100</f>
        <v>0</v>
      </c>
      <c r="K231" s="100">
        <f>+F231/C231*100</f>
        <v>73.04596462417462</v>
      </c>
      <c r="L231" s="100">
        <f>+G231/C231*100</f>
        <v>73.04596462417462</v>
      </c>
      <c r="M231" s="100">
        <f>+H231/C231*100</f>
        <v>26.95403537582538</v>
      </c>
      <c r="N231" s="20"/>
      <c r="O231" s="16"/>
      <c r="P231" s="42"/>
      <c r="Q231" s="16"/>
      <c r="R231" s="16"/>
      <c r="S231" s="33"/>
      <c r="T231" s="36"/>
      <c r="U231" s="36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ht="19.5" thickBot="1">
      <c r="A232" s="49"/>
      <c r="B232" s="18" t="s">
        <v>132</v>
      </c>
      <c r="C232" s="101"/>
      <c r="D232" s="101"/>
      <c r="E232" s="101"/>
      <c r="F232" s="101"/>
      <c r="G232" s="102"/>
      <c r="H232" s="102"/>
      <c r="I232" s="103"/>
      <c r="J232" s="102"/>
      <c r="K232" s="102"/>
      <c r="L232" s="102"/>
      <c r="M232" s="102"/>
      <c r="N232" s="20"/>
      <c r="O232" s="16"/>
      <c r="P232" s="42"/>
      <c r="Q232" s="16"/>
      <c r="R232" s="16"/>
      <c r="S232" s="33"/>
      <c r="T232" s="36"/>
      <c r="U232" s="36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ht="19.5" thickTop="1">
      <c r="A233" s="50"/>
      <c r="B233" s="60" t="s">
        <v>18</v>
      </c>
      <c r="C233" s="78">
        <f aca="true" t="shared" si="101" ref="C233:H233">+C229</f>
        <v>2242600</v>
      </c>
      <c r="D233" s="78">
        <f t="shared" si="101"/>
        <v>0</v>
      </c>
      <c r="E233" s="78">
        <f t="shared" si="101"/>
        <v>0</v>
      </c>
      <c r="F233" s="78">
        <f t="shared" si="101"/>
        <v>1647178.39</v>
      </c>
      <c r="G233" s="78">
        <f t="shared" si="101"/>
        <v>1647178.39</v>
      </c>
      <c r="H233" s="78">
        <f t="shared" si="101"/>
        <v>595421.6100000001</v>
      </c>
      <c r="I233" s="86">
        <f aca="true" t="shared" si="102" ref="I233:I238">+D233/C233*100</f>
        <v>0</v>
      </c>
      <c r="J233" s="81">
        <f aca="true" t="shared" si="103" ref="J233:J238">+E233/C233*100</f>
        <v>0</v>
      </c>
      <c r="K233" s="81">
        <f aca="true" t="shared" si="104" ref="K233:K238">+F233/C233*100</f>
        <v>73.44949567466334</v>
      </c>
      <c r="L233" s="81">
        <f aca="true" t="shared" si="105" ref="L233:L238">+G233/C233*100</f>
        <v>73.44949567466334</v>
      </c>
      <c r="M233" s="81">
        <f aca="true" t="shared" si="106" ref="M233:M238">+H233/C233*100</f>
        <v>26.550504325336664</v>
      </c>
      <c r="N233" s="20"/>
      <c r="O233" s="16"/>
      <c r="P233" s="42"/>
      <c r="Q233" s="16"/>
      <c r="R233" s="16"/>
      <c r="S233" s="33"/>
      <c r="T233" s="36"/>
      <c r="U233" s="36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ht="18.75">
      <c r="A234" s="49"/>
      <c r="B234" s="62" t="s">
        <v>19</v>
      </c>
      <c r="C234" s="97">
        <f aca="true" t="shared" si="107" ref="C234:H234">+C208+C215+C221+C224+C230</f>
        <v>17420220</v>
      </c>
      <c r="D234" s="97">
        <f t="shared" si="107"/>
        <v>0</v>
      </c>
      <c r="E234" s="97">
        <f t="shared" si="107"/>
        <v>203664</v>
      </c>
      <c r="F234" s="97">
        <f t="shared" si="107"/>
        <v>5273908.17</v>
      </c>
      <c r="G234" s="97">
        <f t="shared" si="107"/>
        <v>5477572.17</v>
      </c>
      <c r="H234" s="97">
        <f t="shared" si="107"/>
        <v>11942647.83</v>
      </c>
      <c r="I234" s="86">
        <f t="shared" si="102"/>
        <v>0</v>
      </c>
      <c r="J234" s="81">
        <f t="shared" si="103"/>
        <v>1.169124155722488</v>
      </c>
      <c r="K234" s="81">
        <f t="shared" si="104"/>
        <v>30.27463585419702</v>
      </c>
      <c r="L234" s="81">
        <f t="shared" si="105"/>
        <v>31.443760009919508</v>
      </c>
      <c r="M234" s="81">
        <f t="shared" si="106"/>
        <v>68.55623999008048</v>
      </c>
      <c r="N234" s="20"/>
      <c r="O234" s="16"/>
      <c r="P234" s="42"/>
      <c r="Q234" s="16"/>
      <c r="R234" s="16"/>
      <c r="S234" s="33"/>
      <c r="T234" s="36"/>
      <c r="U234" s="36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ht="18.75">
      <c r="A235" s="49"/>
      <c r="B235" s="61" t="s">
        <v>20</v>
      </c>
      <c r="C235" s="104">
        <f aca="true" t="shared" si="108" ref="C235:H235">+C209+C216+C225</f>
        <v>2000000</v>
      </c>
      <c r="D235" s="104">
        <f t="shared" si="108"/>
        <v>0</v>
      </c>
      <c r="E235" s="104">
        <f t="shared" si="108"/>
        <v>0</v>
      </c>
      <c r="F235" s="104">
        <f t="shared" si="108"/>
        <v>0</v>
      </c>
      <c r="G235" s="104">
        <f t="shared" si="108"/>
        <v>0</v>
      </c>
      <c r="H235" s="104">
        <f t="shared" si="108"/>
        <v>2000000</v>
      </c>
      <c r="I235" s="104">
        <f t="shared" si="102"/>
        <v>0</v>
      </c>
      <c r="J235" s="104">
        <f t="shared" si="103"/>
        <v>0</v>
      </c>
      <c r="K235" s="104">
        <f t="shared" si="104"/>
        <v>0</v>
      </c>
      <c r="L235" s="104">
        <f t="shared" si="105"/>
        <v>0</v>
      </c>
      <c r="M235" s="104">
        <f t="shared" si="106"/>
        <v>100</v>
      </c>
      <c r="N235" s="20"/>
      <c r="O235" s="16"/>
      <c r="P235" s="42"/>
      <c r="Q235" s="16"/>
      <c r="R235" s="16"/>
      <c r="S235" s="33"/>
      <c r="T235" s="36"/>
      <c r="U235" s="36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ht="18.75">
      <c r="A236" s="49"/>
      <c r="B236" s="62" t="s">
        <v>21</v>
      </c>
      <c r="C236" s="97">
        <f aca="true" t="shared" si="109" ref="C236:H236">+C210+C217</f>
        <v>0</v>
      </c>
      <c r="D236" s="97">
        <f t="shared" si="109"/>
        <v>0</v>
      </c>
      <c r="E236" s="97">
        <f t="shared" si="109"/>
        <v>0</v>
      </c>
      <c r="F236" s="97">
        <f t="shared" si="109"/>
        <v>0</v>
      </c>
      <c r="G236" s="97">
        <f t="shared" si="109"/>
        <v>0</v>
      </c>
      <c r="H236" s="97">
        <f t="shared" si="109"/>
        <v>0</v>
      </c>
      <c r="I236" s="86" t="e">
        <f t="shared" si="102"/>
        <v>#DIV/0!</v>
      </c>
      <c r="J236" s="81" t="e">
        <f t="shared" si="103"/>
        <v>#DIV/0!</v>
      </c>
      <c r="K236" s="81" t="e">
        <f t="shared" si="104"/>
        <v>#DIV/0!</v>
      </c>
      <c r="L236" s="81" t="e">
        <f t="shared" si="105"/>
        <v>#DIV/0!</v>
      </c>
      <c r="M236" s="81" t="e">
        <f t="shared" si="106"/>
        <v>#DIV/0!</v>
      </c>
      <c r="N236" s="20"/>
      <c r="O236" s="16"/>
      <c r="P236" s="42"/>
      <c r="Q236" s="16"/>
      <c r="R236" s="16"/>
      <c r="S236" s="33"/>
      <c r="T236" s="36"/>
      <c r="U236" s="36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ht="18.75">
      <c r="A237" s="49"/>
      <c r="B237" s="67" t="s">
        <v>22</v>
      </c>
      <c r="C237" s="105">
        <f aca="true" t="shared" si="110" ref="C237:H237">+C211</f>
        <v>0</v>
      </c>
      <c r="D237" s="105">
        <f t="shared" si="110"/>
        <v>0</v>
      </c>
      <c r="E237" s="105">
        <f t="shared" si="110"/>
        <v>0</v>
      </c>
      <c r="F237" s="105">
        <f t="shared" si="110"/>
        <v>0</v>
      </c>
      <c r="G237" s="105">
        <f t="shared" si="110"/>
        <v>0</v>
      </c>
      <c r="H237" s="105">
        <f t="shared" si="110"/>
        <v>0</v>
      </c>
      <c r="I237" s="86" t="e">
        <f t="shared" si="102"/>
        <v>#DIV/0!</v>
      </c>
      <c r="J237" s="81" t="e">
        <f t="shared" si="103"/>
        <v>#DIV/0!</v>
      </c>
      <c r="K237" s="81" t="e">
        <f t="shared" si="104"/>
        <v>#DIV/0!</v>
      </c>
      <c r="L237" s="81" t="e">
        <f t="shared" si="105"/>
        <v>#DIV/0!</v>
      </c>
      <c r="M237" s="81" t="e">
        <f t="shared" si="106"/>
        <v>#DIV/0!</v>
      </c>
      <c r="N237" s="20"/>
      <c r="O237" s="33"/>
      <c r="P237" s="38"/>
      <c r="Q237" s="33"/>
      <c r="R237" s="38"/>
      <c r="S237" s="34"/>
      <c r="T237" s="34"/>
      <c r="U237" s="34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ht="19.5" thickBot="1">
      <c r="A238" s="109"/>
      <c r="B238" s="68" t="s">
        <v>14</v>
      </c>
      <c r="C238" s="106">
        <f aca="true" t="shared" si="111" ref="C238:H238">SUM(C233:C237)</f>
        <v>21662820</v>
      </c>
      <c r="D238" s="106">
        <f t="shared" si="111"/>
        <v>0</v>
      </c>
      <c r="E238" s="106">
        <f t="shared" si="111"/>
        <v>203664</v>
      </c>
      <c r="F238" s="106">
        <f t="shared" si="111"/>
        <v>6921086.56</v>
      </c>
      <c r="G238" s="106">
        <f t="shared" si="111"/>
        <v>7124750.56</v>
      </c>
      <c r="H238" s="106">
        <f t="shared" si="111"/>
        <v>14538069.44</v>
      </c>
      <c r="I238" s="106">
        <f t="shared" si="102"/>
        <v>0</v>
      </c>
      <c r="J238" s="106">
        <f t="shared" si="103"/>
        <v>0.940154605910034</v>
      </c>
      <c r="K238" s="106">
        <f t="shared" si="104"/>
        <v>31.94914863346508</v>
      </c>
      <c r="L238" s="107">
        <f t="shared" si="105"/>
        <v>32.88930323937511</v>
      </c>
      <c r="M238" s="106">
        <f t="shared" si="106"/>
        <v>67.11069676062489</v>
      </c>
      <c r="N238" s="20"/>
      <c r="O238" s="33"/>
      <c r="P238" s="38"/>
      <c r="Q238" s="33"/>
      <c r="R238" s="38"/>
      <c r="S238" s="34"/>
      <c r="T238" s="34"/>
      <c r="U238" s="34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ht="35.25" thickTop="1">
      <c r="A239" s="69" t="s">
        <v>99</v>
      </c>
      <c r="B239" s="17" t="s">
        <v>42</v>
      </c>
      <c r="C239" s="71"/>
      <c r="D239" s="71"/>
      <c r="E239" s="71"/>
      <c r="F239" s="71"/>
      <c r="G239" s="72"/>
      <c r="H239" s="72"/>
      <c r="I239" s="73"/>
      <c r="J239" s="72"/>
      <c r="K239" s="72"/>
      <c r="L239" s="72"/>
      <c r="M239" s="58"/>
      <c r="N239" s="20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ht="18.75">
      <c r="A240" s="48" t="s">
        <v>58</v>
      </c>
      <c r="B240" s="43" t="s">
        <v>108</v>
      </c>
      <c r="C240" s="75"/>
      <c r="D240" s="75"/>
      <c r="E240" s="75"/>
      <c r="F240" s="75"/>
      <c r="G240" s="76"/>
      <c r="H240" s="76"/>
      <c r="I240" s="77"/>
      <c r="J240" s="76"/>
      <c r="K240" s="76"/>
      <c r="L240" s="76"/>
      <c r="M240" s="59"/>
      <c r="N240" s="20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ht="18.75">
      <c r="A241" s="49"/>
      <c r="B241" s="60" t="s">
        <v>19</v>
      </c>
      <c r="C241" s="78">
        <f>+'[2]ก.ประกอบฯ_08'!$E$281</f>
        <v>9274900</v>
      </c>
      <c r="D241" s="78">
        <f>+'[2]ก.ประกอบฯ_08'!$F$281</f>
        <v>0</v>
      </c>
      <c r="E241" s="78">
        <f>+'[2]ก.ประกอบฯ_08'!$G$281</f>
        <v>497176</v>
      </c>
      <c r="F241" s="78">
        <f>+'[2]ก.ประกอบฯ_08'!$H$281</f>
        <v>6515778.289999999</v>
      </c>
      <c r="G241" s="85">
        <f>+D241+E241+F241</f>
        <v>7012954.289999999</v>
      </c>
      <c r="H241" s="81">
        <f>+C241-D241-E241-F241</f>
        <v>2261945.710000001</v>
      </c>
      <c r="I241" s="86">
        <f>+D241/C241*100</f>
        <v>0</v>
      </c>
      <c r="J241" s="81">
        <f>+E241/C241*100</f>
        <v>5.360445934727059</v>
      </c>
      <c r="K241" s="98">
        <f>+F241/C241*100</f>
        <v>70.25173629904364</v>
      </c>
      <c r="L241" s="81">
        <f>+G241/C241*100</f>
        <v>75.61218223377071</v>
      </c>
      <c r="M241" s="81">
        <f>+H241/C241*100</f>
        <v>24.387817766229293</v>
      </c>
      <c r="N241" s="39"/>
      <c r="O241" s="40"/>
      <c r="P241" s="40"/>
      <c r="Q241" s="40"/>
      <c r="R241" s="40"/>
      <c r="S241" s="41"/>
      <c r="T241" s="41"/>
      <c r="U241" s="41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ht="18.75">
      <c r="A242" s="49"/>
      <c r="B242" s="61" t="s">
        <v>20</v>
      </c>
      <c r="C242" s="97">
        <f>+'[2]ก.ประกอบฯ_08'!$E$282</f>
        <v>0</v>
      </c>
      <c r="D242" s="97">
        <f>+'[2]ก.ประกอบฯ_08'!$F$282</f>
        <v>0</v>
      </c>
      <c r="E242" s="97">
        <f>+'[2]ก.ประกอบฯ_08'!$G$282</f>
        <v>0</v>
      </c>
      <c r="F242" s="97">
        <f>+'[2]ก.ประกอบฯ_08'!$H$282</f>
        <v>0</v>
      </c>
      <c r="G242" s="79">
        <f>+D242+E242+F242</f>
        <v>0</v>
      </c>
      <c r="H242" s="98">
        <f>+C242-D242-E242-F242</f>
        <v>0</v>
      </c>
      <c r="I242" s="80" t="e">
        <f>+D242/C242*100</f>
        <v>#DIV/0!</v>
      </c>
      <c r="J242" s="98" t="e">
        <f>+E242/C242*100</f>
        <v>#DIV/0!</v>
      </c>
      <c r="K242" s="98" t="e">
        <f>+F242/C242*100</f>
        <v>#DIV/0!</v>
      </c>
      <c r="L242" s="98" t="e">
        <f>+G242/C242*100</f>
        <v>#DIV/0!</v>
      </c>
      <c r="M242" s="98" t="e">
        <f>+H242/C242*100</f>
        <v>#DIV/0!</v>
      </c>
      <c r="N242" s="39"/>
      <c r="O242" s="40"/>
      <c r="P242" s="40"/>
      <c r="Q242" s="40"/>
      <c r="R242" s="40"/>
      <c r="S242" s="41"/>
      <c r="T242" s="41"/>
      <c r="U242" s="41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ht="18.75">
      <c r="A243" s="49"/>
      <c r="B243" s="62" t="s">
        <v>21</v>
      </c>
      <c r="C243" s="97">
        <f>+'[2]ก.ประกอบฯ_08'!$E$283</f>
        <v>0</v>
      </c>
      <c r="D243" s="97">
        <f>+'[2]ก.ประกอบฯ_08'!$F$283</f>
        <v>0</v>
      </c>
      <c r="E243" s="97">
        <f>+'[2]ก.ประกอบฯ_08'!$G$283</f>
        <v>0</v>
      </c>
      <c r="F243" s="97">
        <f>+'[2]ก.ประกอบฯ_08'!$H$283</f>
        <v>0</v>
      </c>
      <c r="G243" s="79">
        <f>+D243+E243+F243</f>
        <v>0</v>
      </c>
      <c r="H243" s="98">
        <f>+C243-D243-E243-F243</f>
        <v>0</v>
      </c>
      <c r="I243" s="80" t="e">
        <f>+D243/C243*100</f>
        <v>#DIV/0!</v>
      </c>
      <c r="J243" s="98" t="e">
        <f>+E243/C243*100</f>
        <v>#DIV/0!</v>
      </c>
      <c r="K243" s="98" t="e">
        <f>+F243/C243*100</f>
        <v>#DIV/0!</v>
      </c>
      <c r="L243" s="98" t="e">
        <f>+G243/C243*100</f>
        <v>#DIV/0!</v>
      </c>
      <c r="M243" s="98" t="e">
        <f>+H243/C243*100</f>
        <v>#DIV/0!</v>
      </c>
      <c r="N243" s="39"/>
      <c r="O243" s="40"/>
      <c r="P243" s="40"/>
      <c r="Q243" s="40"/>
      <c r="R243" s="40"/>
      <c r="S243" s="41"/>
      <c r="T243" s="41"/>
      <c r="U243" s="41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ht="18.75">
      <c r="A244" s="49"/>
      <c r="B244" s="63" t="s">
        <v>22</v>
      </c>
      <c r="C244" s="97">
        <f>+'[2]ก.ประกอบฯ_08'!$E$284</f>
        <v>0</v>
      </c>
      <c r="D244" s="97">
        <f>+'[2]ก.ประกอบฯ_08'!$F$284</f>
        <v>0</v>
      </c>
      <c r="E244" s="97">
        <f>+'[2]ก.ประกอบฯ_08'!$G$284</f>
        <v>0</v>
      </c>
      <c r="F244" s="97">
        <f>+'[2]ก.ประกอบฯ_08'!$H$284</f>
        <v>0</v>
      </c>
      <c r="G244" s="79">
        <f>+D244+E244+F244</f>
        <v>0</v>
      </c>
      <c r="H244" s="98">
        <f>+C244-D244-E244-F244</f>
        <v>0</v>
      </c>
      <c r="I244" s="80" t="e">
        <f>+D244/C244*100</f>
        <v>#DIV/0!</v>
      </c>
      <c r="J244" s="98" t="e">
        <f>+E244/C244*100</f>
        <v>#DIV/0!</v>
      </c>
      <c r="K244" s="98" t="e">
        <f>+F244/C244*100</f>
        <v>#DIV/0!</v>
      </c>
      <c r="L244" s="98" t="e">
        <f>+G244/C244*100</f>
        <v>#DIV/0!</v>
      </c>
      <c r="M244" s="98" t="e">
        <f>+H244/C244*100</f>
        <v>#DIV/0!</v>
      </c>
      <c r="N244" s="39"/>
      <c r="O244" s="40"/>
      <c r="P244" s="40"/>
      <c r="Q244" s="40"/>
      <c r="R244" s="40"/>
      <c r="S244" s="41"/>
      <c r="T244" s="41"/>
      <c r="U244" s="41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ht="18.75">
      <c r="A245" s="49"/>
      <c r="B245" s="64" t="s">
        <v>13</v>
      </c>
      <c r="C245" s="108">
        <f aca="true" t="shared" si="112" ref="C245:H245">SUM(C241:C244)</f>
        <v>9274900</v>
      </c>
      <c r="D245" s="108">
        <f t="shared" si="112"/>
        <v>0</v>
      </c>
      <c r="E245" s="108">
        <f t="shared" si="112"/>
        <v>497176</v>
      </c>
      <c r="F245" s="108">
        <f t="shared" si="112"/>
        <v>6515778.289999999</v>
      </c>
      <c r="G245" s="108">
        <f t="shared" si="112"/>
        <v>7012954.289999999</v>
      </c>
      <c r="H245" s="108">
        <f t="shared" si="112"/>
        <v>2261945.710000001</v>
      </c>
      <c r="I245" s="108">
        <f>+D245/C245*100</f>
        <v>0</v>
      </c>
      <c r="J245" s="108">
        <f>+E245/C245*100</f>
        <v>5.360445934727059</v>
      </c>
      <c r="K245" s="108">
        <f>+F245/C245*100</f>
        <v>70.25173629904364</v>
      </c>
      <c r="L245" s="108">
        <f>+G245/C245*100</f>
        <v>75.61218223377071</v>
      </c>
      <c r="M245" s="108">
        <f>+H245/C245*100</f>
        <v>24.387817766229293</v>
      </c>
      <c r="N245" s="20"/>
      <c r="O245" s="16"/>
      <c r="P245" s="42"/>
      <c r="Q245" s="16"/>
      <c r="R245" s="16"/>
      <c r="S245" s="25"/>
      <c r="T245" s="24"/>
      <c r="U245" s="24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ht="18.75">
      <c r="A246" s="49"/>
      <c r="B246" s="17" t="s">
        <v>109</v>
      </c>
      <c r="C246" s="71"/>
      <c r="D246" s="71"/>
      <c r="E246" s="71"/>
      <c r="F246" s="71"/>
      <c r="G246" s="72"/>
      <c r="H246" s="72"/>
      <c r="I246" s="73"/>
      <c r="J246" s="72"/>
      <c r="K246" s="72"/>
      <c r="L246" s="72"/>
      <c r="M246" s="72"/>
      <c r="N246" s="20"/>
      <c r="O246" s="33"/>
      <c r="P246" s="38"/>
      <c r="Q246" s="33"/>
      <c r="R246" s="38"/>
      <c r="S246" s="41"/>
      <c r="T246" s="2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ht="18.75">
      <c r="A247" s="49"/>
      <c r="B247" s="43" t="s">
        <v>107</v>
      </c>
      <c r="C247" s="75"/>
      <c r="D247" s="75"/>
      <c r="E247" s="75"/>
      <c r="F247" s="75"/>
      <c r="G247" s="76"/>
      <c r="H247" s="76"/>
      <c r="I247" s="77"/>
      <c r="J247" s="76"/>
      <c r="K247" s="76"/>
      <c r="L247" s="76"/>
      <c r="M247" s="76"/>
      <c r="N247" s="20"/>
      <c r="O247" s="33"/>
      <c r="P247" s="38"/>
      <c r="Q247" s="33"/>
      <c r="R247" s="38"/>
      <c r="S247" s="41"/>
      <c r="T247" s="2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ht="18.75">
      <c r="A248" s="49"/>
      <c r="B248" s="60" t="s">
        <v>19</v>
      </c>
      <c r="C248" s="78">
        <f>+'[2]ก.ประกอบฯ_08'!$E$336</f>
        <v>6090900</v>
      </c>
      <c r="D248" s="78">
        <f>+'[2]ก.ประกอบฯ_08'!$F$336</f>
        <v>0</v>
      </c>
      <c r="E248" s="78">
        <f>+'[2]ก.ประกอบฯ_08'!$G$336</f>
        <v>147000</v>
      </c>
      <c r="F248" s="78">
        <f>+'[2]ก.ประกอบฯ_08'!$H$336</f>
        <v>1505970.98</v>
      </c>
      <c r="G248" s="85">
        <f>+D248+E248+F248</f>
        <v>1652970.98</v>
      </c>
      <c r="H248" s="85">
        <f>+C248-D248-E248-F248</f>
        <v>4437929.02</v>
      </c>
      <c r="I248" s="86">
        <f>+D248/C248*100</f>
        <v>0</v>
      </c>
      <c r="J248" s="81">
        <f>+E248/C248*100</f>
        <v>2.4134364379648328</v>
      </c>
      <c r="K248" s="81">
        <f>+F248/C248*100</f>
        <v>24.72493358945312</v>
      </c>
      <c r="L248" s="81">
        <f>+G248/C248*100</f>
        <v>27.138370027417952</v>
      </c>
      <c r="M248" s="81">
        <f>+H248/C248*100</f>
        <v>72.86162997258204</v>
      </c>
      <c r="N248" s="20"/>
      <c r="O248" s="33"/>
      <c r="P248" s="38"/>
      <c r="Q248" s="33"/>
      <c r="R248" s="38"/>
      <c r="S248" s="41"/>
      <c r="T248" s="2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ht="18.75">
      <c r="A249" s="49"/>
      <c r="B249" s="61" t="s">
        <v>20</v>
      </c>
      <c r="C249" s="78">
        <f>+'[2]ก.ประกอบฯ_08'!$E$337</f>
        <v>31591495</v>
      </c>
      <c r="D249" s="78">
        <f>+'[2]ก.ประกอบฯ_08'!$F$337</f>
        <v>0</v>
      </c>
      <c r="E249" s="78">
        <f>+'[2]ก.ประกอบฯ_08'!$G$337</f>
        <v>0</v>
      </c>
      <c r="F249" s="78">
        <f>+'[2]ก.ประกอบฯ_08'!$H$337</f>
        <v>3103495</v>
      </c>
      <c r="G249" s="79">
        <f>+D249+E249+F249</f>
        <v>3103495</v>
      </c>
      <c r="H249" s="79">
        <f>+C249-D249-E249-F249</f>
        <v>28488000</v>
      </c>
      <c r="I249" s="80">
        <f>+D249/C249*100</f>
        <v>0</v>
      </c>
      <c r="J249" s="81">
        <f>+E249/C249*100</f>
        <v>0</v>
      </c>
      <c r="K249" s="81">
        <f>+F249/C249*100</f>
        <v>9.823830749383655</v>
      </c>
      <c r="L249" s="81">
        <f>+G249/C249*100</f>
        <v>9.823830749383655</v>
      </c>
      <c r="M249" s="81">
        <f>+H249/C249*100</f>
        <v>90.17616925061634</v>
      </c>
      <c r="N249" s="20"/>
      <c r="O249" s="33"/>
      <c r="P249" s="38"/>
      <c r="Q249" s="33"/>
      <c r="R249" s="38"/>
      <c r="S249" s="41"/>
      <c r="T249" s="2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ht="18.75">
      <c r="A250" s="49"/>
      <c r="B250" s="62" t="s">
        <v>21</v>
      </c>
      <c r="C250" s="78">
        <f>+'[2]ก.ประกอบฯ_08'!$E$338</f>
        <v>0</v>
      </c>
      <c r="D250" s="78">
        <f>+'[2]ก.ประกอบฯ_08'!$F$338</f>
        <v>0</v>
      </c>
      <c r="E250" s="78">
        <f>+'[2]ก.ประกอบฯ_08'!$G$338</f>
        <v>0</v>
      </c>
      <c r="F250" s="78">
        <f>+'[2]ก.ประกอบฯ_08'!$H$338</f>
        <v>0</v>
      </c>
      <c r="G250" s="79">
        <f>+D250+E250+F250</f>
        <v>0</v>
      </c>
      <c r="H250" s="79">
        <f>+C250-D250-E250-F250</f>
        <v>0</v>
      </c>
      <c r="I250" s="80" t="e">
        <f>+D250/C250*100</f>
        <v>#DIV/0!</v>
      </c>
      <c r="J250" s="81" t="e">
        <f>+E250/C250*100</f>
        <v>#DIV/0!</v>
      </c>
      <c r="K250" s="81" t="e">
        <f>+F250/C250*100</f>
        <v>#DIV/0!</v>
      </c>
      <c r="L250" s="81" t="e">
        <f>+G250/C250*100</f>
        <v>#DIV/0!</v>
      </c>
      <c r="M250" s="81" t="e">
        <f>+H250/C250*100</f>
        <v>#DIV/0!</v>
      </c>
      <c r="N250" s="20"/>
      <c r="O250" s="33"/>
      <c r="P250" s="38"/>
      <c r="Q250" s="33"/>
      <c r="R250" s="38"/>
      <c r="S250" s="41"/>
      <c r="T250" s="2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ht="18.75">
      <c r="A251" s="49"/>
      <c r="B251" s="64" t="s">
        <v>13</v>
      </c>
      <c r="C251" s="108">
        <f aca="true" t="shared" si="113" ref="C251:H251">SUM(C248:C250)</f>
        <v>37682395</v>
      </c>
      <c r="D251" s="108">
        <f t="shared" si="113"/>
        <v>0</v>
      </c>
      <c r="E251" s="108">
        <f t="shared" si="113"/>
        <v>147000</v>
      </c>
      <c r="F251" s="108">
        <f t="shared" si="113"/>
        <v>4609465.98</v>
      </c>
      <c r="G251" s="108">
        <f t="shared" si="113"/>
        <v>4756465.98</v>
      </c>
      <c r="H251" s="108">
        <f t="shared" si="113"/>
        <v>32925929.02</v>
      </c>
      <c r="I251" s="108">
        <f>+D251/C251*100</f>
        <v>0</v>
      </c>
      <c r="J251" s="108">
        <f>+E251/C251*100</f>
        <v>0.39010259300132066</v>
      </c>
      <c r="K251" s="108">
        <f>+F251/C251*100</f>
        <v>12.23241245679846</v>
      </c>
      <c r="L251" s="108">
        <f>+G251/C251*100</f>
        <v>12.622515049799782</v>
      </c>
      <c r="M251" s="108">
        <f>+H251/C251*100</f>
        <v>87.37748495020023</v>
      </c>
      <c r="N251" s="20"/>
      <c r="O251" s="16"/>
      <c r="P251" s="42"/>
      <c r="Q251" s="16"/>
      <c r="R251" s="16"/>
      <c r="S251" s="33"/>
      <c r="T251" s="36"/>
      <c r="U251" s="36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ht="18.75">
      <c r="A252" s="49"/>
      <c r="B252" s="17" t="s">
        <v>133</v>
      </c>
      <c r="C252" s="70"/>
      <c r="D252" s="70"/>
      <c r="E252" s="70"/>
      <c r="F252" s="70"/>
      <c r="G252" s="72"/>
      <c r="H252" s="72"/>
      <c r="I252" s="73"/>
      <c r="J252" s="72"/>
      <c r="K252" s="72"/>
      <c r="L252" s="72"/>
      <c r="M252" s="72"/>
      <c r="N252" s="20"/>
      <c r="O252" s="33"/>
      <c r="P252" s="38"/>
      <c r="Q252" s="33"/>
      <c r="R252" s="38"/>
      <c r="S252" s="34"/>
      <c r="T252" s="34"/>
      <c r="U252" s="34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ht="18.75">
      <c r="A253" s="49"/>
      <c r="B253" s="43" t="s">
        <v>110</v>
      </c>
      <c r="C253" s="74"/>
      <c r="D253" s="74"/>
      <c r="E253" s="74"/>
      <c r="F253" s="74"/>
      <c r="G253" s="76"/>
      <c r="H253" s="76"/>
      <c r="I253" s="77"/>
      <c r="J253" s="76"/>
      <c r="K253" s="76"/>
      <c r="L253" s="76"/>
      <c r="M253" s="76"/>
      <c r="N253" s="20"/>
      <c r="O253" s="33"/>
      <c r="P253" s="38"/>
      <c r="Q253" s="33"/>
      <c r="R253" s="38"/>
      <c r="S253" s="34"/>
      <c r="T253" s="34"/>
      <c r="U253" s="34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ht="18.75">
      <c r="A254" s="49"/>
      <c r="B254" s="60" t="s">
        <v>19</v>
      </c>
      <c r="C254" s="78">
        <f>+'[2]ก.ประกอบฯ_08'!$E$354</f>
        <v>361000</v>
      </c>
      <c r="D254" s="78">
        <f>+'[2]ก.ประกอบฯ_08'!$F$354</f>
        <v>0</v>
      </c>
      <c r="E254" s="78">
        <f>+'[2]ก.ประกอบฯ_08'!$G$354</f>
        <v>0</v>
      </c>
      <c r="F254" s="78">
        <f>+'[2]ก.ประกอบฯ_08'!$H$354</f>
        <v>299082</v>
      </c>
      <c r="G254" s="85">
        <f>+D254+E254+F254</f>
        <v>299082</v>
      </c>
      <c r="H254" s="85">
        <f>+C254-D254-E254-F254</f>
        <v>61918</v>
      </c>
      <c r="I254" s="86">
        <f>+D254/C254*100</f>
        <v>0</v>
      </c>
      <c r="J254" s="81">
        <f>+E254/C254*100</f>
        <v>0</v>
      </c>
      <c r="K254" s="87">
        <f>+F254/C254*100</f>
        <v>82.84819944598338</v>
      </c>
      <c r="L254" s="87">
        <f>+G254/C254*100</f>
        <v>82.84819944598338</v>
      </c>
      <c r="M254" s="87">
        <f>+H254/C254*100</f>
        <v>17.15180055401662</v>
      </c>
      <c r="N254" s="20"/>
      <c r="O254" s="33"/>
      <c r="P254" s="38"/>
      <c r="Q254" s="33"/>
      <c r="R254" s="38"/>
      <c r="S254" s="34"/>
      <c r="T254" s="34"/>
      <c r="U254" s="34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ht="18.75">
      <c r="A255" s="49"/>
      <c r="B255" s="64" t="s">
        <v>13</v>
      </c>
      <c r="C255" s="82">
        <f aca="true" t="shared" si="114" ref="C255:H255">SUM(C254:C254)</f>
        <v>361000</v>
      </c>
      <c r="D255" s="82">
        <f t="shared" si="114"/>
        <v>0</v>
      </c>
      <c r="E255" s="82">
        <f t="shared" si="114"/>
        <v>0</v>
      </c>
      <c r="F255" s="82">
        <f t="shared" si="114"/>
        <v>299082</v>
      </c>
      <c r="G255" s="82">
        <f t="shared" si="114"/>
        <v>299082</v>
      </c>
      <c r="H255" s="82">
        <f t="shared" si="114"/>
        <v>61918</v>
      </c>
      <c r="I255" s="83">
        <f>+D255/C255*100</f>
        <v>0</v>
      </c>
      <c r="J255" s="84">
        <f>+E255/C255*100</f>
        <v>0</v>
      </c>
      <c r="K255" s="84">
        <f>+F255/C255*100</f>
        <v>82.84819944598338</v>
      </c>
      <c r="L255" s="84">
        <f>+G255/C255*100</f>
        <v>82.84819944598338</v>
      </c>
      <c r="M255" s="84">
        <f>+H255/C255*100</f>
        <v>17.15180055401662</v>
      </c>
      <c r="N255" s="20"/>
      <c r="O255" s="33"/>
      <c r="P255" s="38"/>
      <c r="Q255" s="33"/>
      <c r="R255" s="38"/>
      <c r="S255" s="34"/>
      <c r="T255" s="34"/>
      <c r="U255" s="34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ht="18.75">
      <c r="A256" s="49"/>
      <c r="B256" s="43" t="s">
        <v>130</v>
      </c>
      <c r="C256" s="74"/>
      <c r="D256" s="74"/>
      <c r="E256" s="74"/>
      <c r="F256" s="74"/>
      <c r="G256" s="76"/>
      <c r="H256" s="76"/>
      <c r="I256" s="77"/>
      <c r="J256" s="76"/>
      <c r="K256" s="76"/>
      <c r="L256" s="76"/>
      <c r="M256" s="76"/>
      <c r="N256" s="20"/>
      <c r="O256" s="33"/>
      <c r="P256" s="38"/>
      <c r="Q256" s="33"/>
      <c r="R256" s="38"/>
      <c r="S256" s="34"/>
      <c r="T256" s="34"/>
      <c r="U256" s="34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ht="18.75">
      <c r="A257" s="49"/>
      <c r="B257" s="60" t="s">
        <v>19</v>
      </c>
      <c r="C257" s="78">
        <f>+'[2]ก.ประกอบฯ_08'!$E$379</f>
        <v>0</v>
      </c>
      <c r="D257" s="78">
        <f>+'[2]ก.ประกอบฯ_08'!$F$379</f>
        <v>0</v>
      </c>
      <c r="E257" s="78">
        <f>+'[2]ก.ประกอบฯ_08'!$G$379</f>
        <v>0</v>
      </c>
      <c r="F257" s="78">
        <f>+'[2]ก.ประกอบฯ_08'!$H$379</f>
        <v>0</v>
      </c>
      <c r="G257" s="85">
        <f>+D257+E257+F257</f>
        <v>0</v>
      </c>
      <c r="H257" s="85">
        <f>+C257-D257-E257-F257</f>
        <v>0</v>
      </c>
      <c r="I257" s="86" t="e">
        <f>+D257/C257*100</f>
        <v>#DIV/0!</v>
      </c>
      <c r="J257" s="81" t="e">
        <f>+E257/C257*100</f>
        <v>#DIV/0!</v>
      </c>
      <c r="K257" s="81" t="e">
        <f>+F257/C257*100</f>
        <v>#DIV/0!</v>
      </c>
      <c r="L257" s="81" t="e">
        <f>+G257/C257*100</f>
        <v>#DIV/0!</v>
      </c>
      <c r="M257" s="81" t="e">
        <f>+H257/C257*100</f>
        <v>#DIV/0!</v>
      </c>
      <c r="N257" s="20"/>
      <c r="O257" s="33"/>
      <c r="P257" s="38"/>
      <c r="Q257" s="33"/>
      <c r="R257" s="38"/>
      <c r="S257" s="34"/>
      <c r="T257" s="34"/>
      <c r="U257" s="34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ht="18.75">
      <c r="A258" s="49"/>
      <c r="B258" s="61" t="s">
        <v>20</v>
      </c>
      <c r="C258" s="78">
        <f>+'[2]ก.ประกอบฯ_08'!$E$380</f>
        <v>0</v>
      </c>
      <c r="D258" s="78">
        <f>+'[2]ก.ประกอบฯ_08'!$F$380</f>
        <v>0</v>
      </c>
      <c r="E258" s="78">
        <f>+'[2]ก.ประกอบฯ_08'!$G$380</f>
        <v>0</v>
      </c>
      <c r="F258" s="78">
        <f>+'[2]ก.ประกอบฯ_08'!$H$380</f>
        <v>0</v>
      </c>
      <c r="G258" s="79">
        <f>+D258+E258+F258</f>
        <v>0</v>
      </c>
      <c r="H258" s="79">
        <f>+C258-D258-E258-F258</f>
        <v>0</v>
      </c>
      <c r="I258" s="80" t="e">
        <f>+D258/C258*100</f>
        <v>#DIV/0!</v>
      </c>
      <c r="J258" s="81" t="e">
        <f>+E258/C258*100</f>
        <v>#DIV/0!</v>
      </c>
      <c r="K258" s="81" t="e">
        <f>+F258/C258*100</f>
        <v>#DIV/0!</v>
      </c>
      <c r="L258" s="81" t="e">
        <f>+G258/C258*100</f>
        <v>#DIV/0!</v>
      </c>
      <c r="M258" s="81" t="e">
        <f>+H258/C258*100</f>
        <v>#DIV/0!</v>
      </c>
      <c r="N258" s="20"/>
      <c r="O258" s="33"/>
      <c r="P258" s="38"/>
      <c r="Q258" s="33"/>
      <c r="R258" s="38"/>
      <c r="S258" s="34"/>
      <c r="T258" s="34"/>
      <c r="U258" s="34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ht="18.75">
      <c r="A259" s="49"/>
      <c r="B259" s="64" t="s">
        <v>13</v>
      </c>
      <c r="C259" s="82">
        <f aca="true" t="shared" si="115" ref="C259:H259">SUM(C257:C258)</f>
        <v>0</v>
      </c>
      <c r="D259" s="82">
        <f t="shared" si="115"/>
        <v>0</v>
      </c>
      <c r="E259" s="82">
        <f t="shared" si="115"/>
        <v>0</v>
      </c>
      <c r="F259" s="82">
        <f t="shared" si="115"/>
        <v>0</v>
      </c>
      <c r="G259" s="82">
        <f t="shared" si="115"/>
        <v>0</v>
      </c>
      <c r="H259" s="82">
        <f t="shared" si="115"/>
        <v>0</v>
      </c>
      <c r="I259" s="83" t="e">
        <f>+D259/C259*100</f>
        <v>#DIV/0!</v>
      </c>
      <c r="J259" s="84" t="e">
        <f>+E259/C259*100</f>
        <v>#DIV/0!</v>
      </c>
      <c r="K259" s="84" t="e">
        <f>+F259/C259*100</f>
        <v>#DIV/0!</v>
      </c>
      <c r="L259" s="84" t="e">
        <f>+G259/C259*100</f>
        <v>#DIV/0!</v>
      </c>
      <c r="M259" s="84" t="e">
        <f>+H259/C259*100</f>
        <v>#DIV/0!</v>
      </c>
      <c r="N259" s="20"/>
      <c r="O259" s="33"/>
      <c r="P259" s="38"/>
      <c r="Q259" s="33"/>
      <c r="R259" s="38"/>
      <c r="S259" s="34"/>
      <c r="T259" s="34"/>
      <c r="U259" s="34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ht="18.75">
      <c r="A260" s="49"/>
      <c r="B260" s="17" t="s">
        <v>128</v>
      </c>
      <c r="C260" s="88"/>
      <c r="D260" s="88"/>
      <c r="E260" s="88"/>
      <c r="F260" s="88"/>
      <c r="G260" s="89"/>
      <c r="H260" s="89"/>
      <c r="I260" s="90"/>
      <c r="J260" s="89"/>
      <c r="K260" s="89"/>
      <c r="L260" s="89"/>
      <c r="M260" s="89"/>
      <c r="N260" s="20"/>
      <c r="O260" s="33"/>
      <c r="P260" s="38"/>
      <c r="Q260" s="33"/>
      <c r="R260" s="38"/>
      <c r="S260" s="34"/>
      <c r="T260" s="34"/>
      <c r="U260" s="34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ht="18.75">
      <c r="A261" s="49"/>
      <c r="B261" s="43" t="s">
        <v>129</v>
      </c>
      <c r="C261" s="91"/>
      <c r="D261" s="91"/>
      <c r="E261" s="91"/>
      <c r="F261" s="91"/>
      <c r="G261" s="92"/>
      <c r="H261" s="92"/>
      <c r="I261" s="93"/>
      <c r="J261" s="92"/>
      <c r="K261" s="92"/>
      <c r="L261" s="92"/>
      <c r="M261" s="92"/>
      <c r="N261" s="20"/>
      <c r="O261" s="33"/>
      <c r="P261" s="38"/>
      <c r="Q261" s="33"/>
      <c r="R261" s="38"/>
      <c r="S261" s="34"/>
      <c r="T261" s="34"/>
      <c r="U261" s="34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ht="18.75">
      <c r="A262" s="49"/>
      <c r="B262" s="66" t="s">
        <v>18</v>
      </c>
      <c r="C262" s="94">
        <f>+'[2]ก.ประกอบฯ_08'!$E$402</f>
        <v>2557500</v>
      </c>
      <c r="D262" s="94">
        <f>+'[2]ก.ประกอบฯ_08'!$F$402</f>
        <v>0</v>
      </c>
      <c r="E262" s="94">
        <f>+'[2]ก.ประกอบฯ_08'!$G$402</f>
        <v>0</v>
      </c>
      <c r="F262" s="94">
        <f>+'[2]ก.ประกอบฯ_08'!$H$402</f>
        <v>1647860.65</v>
      </c>
      <c r="G262" s="95">
        <f>+D262+E262+F262</f>
        <v>1647860.65</v>
      </c>
      <c r="H262" s="95">
        <f>+C262-D262-E262-F262</f>
        <v>909639.3500000001</v>
      </c>
      <c r="I262" s="96">
        <f>+D262/C262*100</f>
        <v>0</v>
      </c>
      <c r="J262" s="95">
        <f>+E262/C262*100</f>
        <v>0</v>
      </c>
      <c r="K262" s="95">
        <f>+F262/C262*100</f>
        <v>64.4324789833822</v>
      </c>
      <c r="L262" s="95">
        <f>+G262/C262*100</f>
        <v>64.4324789833822</v>
      </c>
      <c r="M262" s="95">
        <f>+H262/C262*100</f>
        <v>35.56752101661779</v>
      </c>
      <c r="N262" s="20"/>
      <c r="O262" s="33"/>
      <c r="P262" s="38"/>
      <c r="Q262" s="33"/>
      <c r="R262" s="38"/>
      <c r="S262" s="41"/>
      <c r="T262" s="2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ht="18.75">
      <c r="A263" s="49"/>
      <c r="B263" s="62" t="s">
        <v>19</v>
      </c>
      <c r="C263" s="97">
        <f>+'[2]ก.ประกอบฯ_08'!$E$403</f>
        <v>1282600</v>
      </c>
      <c r="D263" s="97">
        <f>+'[2]ก.ประกอบฯ_08'!$F$403</f>
        <v>0</v>
      </c>
      <c r="E263" s="97">
        <f>+'[2]ก.ประกอบฯ_08'!$G$403</f>
        <v>0</v>
      </c>
      <c r="F263" s="97">
        <f>+'[2]ก.ประกอบฯ_08'!$H$403</f>
        <v>674817</v>
      </c>
      <c r="G263" s="98">
        <f>+D263+E263+F263</f>
        <v>674817</v>
      </c>
      <c r="H263" s="98">
        <f>+C263-D263-E263-F263</f>
        <v>607783</v>
      </c>
      <c r="I263" s="80">
        <f>+D263/C263*100</f>
        <v>0</v>
      </c>
      <c r="J263" s="98">
        <f>+E263/C263*100</f>
        <v>0</v>
      </c>
      <c r="K263" s="98">
        <f>+F263/C263*100</f>
        <v>52.613207547169814</v>
      </c>
      <c r="L263" s="98">
        <f>+G263/C263*100</f>
        <v>52.613207547169814</v>
      </c>
      <c r="M263" s="98">
        <f>+H263/C263*100</f>
        <v>47.38679245283019</v>
      </c>
      <c r="N263" s="20"/>
      <c r="O263" s="16"/>
      <c r="P263" s="42"/>
      <c r="Q263" s="16"/>
      <c r="R263" s="16"/>
      <c r="S263" s="33"/>
      <c r="T263" s="36"/>
      <c r="U263" s="36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ht="18.75">
      <c r="A264" s="49"/>
      <c r="B264" s="65" t="s">
        <v>13</v>
      </c>
      <c r="C264" s="82">
        <f aca="true" t="shared" si="116" ref="C264:H264">SUM(C262:C263)</f>
        <v>3840100</v>
      </c>
      <c r="D264" s="82">
        <f t="shared" si="116"/>
        <v>0</v>
      </c>
      <c r="E264" s="82">
        <f t="shared" si="116"/>
        <v>0</v>
      </c>
      <c r="F264" s="82">
        <f t="shared" si="116"/>
        <v>2322677.65</v>
      </c>
      <c r="G264" s="82">
        <f t="shared" si="116"/>
        <v>2322677.65</v>
      </c>
      <c r="H264" s="82">
        <f t="shared" si="116"/>
        <v>1517422.35</v>
      </c>
      <c r="I264" s="99">
        <f>+D264/C264*100</f>
        <v>0</v>
      </c>
      <c r="J264" s="100">
        <f>+E264/C264*100</f>
        <v>0</v>
      </c>
      <c r="K264" s="100">
        <f>+F264/C264*100</f>
        <v>60.484822009843484</v>
      </c>
      <c r="L264" s="100">
        <f>+G264/C264*100</f>
        <v>60.484822009843484</v>
      </c>
      <c r="M264" s="100">
        <f>+H264/C264*100</f>
        <v>39.51517799015651</v>
      </c>
      <c r="N264" s="20"/>
      <c r="O264" s="16"/>
      <c r="P264" s="42"/>
      <c r="Q264" s="16"/>
      <c r="R264" s="16"/>
      <c r="S264" s="33"/>
      <c r="T264" s="36"/>
      <c r="U264" s="36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ht="19.5" thickBot="1">
      <c r="A265" s="49"/>
      <c r="B265" s="18" t="s">
        <v>132</v>
      </c>
      <c r="C265" s="101"/>
      <c r="D265" s="101"/>
      <c r="E265" s="101"/>
      <c r="F265" s="101"/>
      <c r="G265" s="102"/>
      <c r="H265" s="102"/>
      <c r="I265" s="103"/>
      <c r="J265" s="102"/>
      <c r="K265" s="102"/>
      <c r="L265" s="102"/>
      <c r="M265" s="102"/>
      <c r="N265" s="20"/>
      <c r="O265" s="16"/>
      <c r="P265" s="42"/>
      <c r="Q265" s="16"/>
      <c r="R265" s="16"/>
      <c r="S265" s="33"/>
      <c r="T265" s="36"/>
      <c r="U265" s="36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ht="19.5" thickTop="1">
      <c r="A266" s="50"/>
      <c r="B266" s="60" t="s">
        <v>18</v>
      </c>
      <c r="C266" s="78">
        <f aca="true" t="shared" si="117" ref="C266:H266">+C262</f>
        <v>2557500</v>
      </c>
      <c r="D266" s="78">
        <f t="shared" si="117"/>
        <v>0</v>
      </c>
      <c r="E266" s="78">
        <f t="shared" si="117"/>
        <v>0</v>
      </c>
      <c r="F266" s="78">
        <f t="shared" si="117"/>
        <v>1647860.65</v>
      </c>
      <c r="G266" s="78">
        <f t="shared" si="117"/>
        <v>1647860.65</v>
      </c>
      <c r="H266" s="78">
        <f t="shared" si="117"/>
        <v>909639.3500000001</v>
      </c>
      <c r="I266" s="86">
        <f aca="true" t="shared" si="118" ref="I266:I271">+D266/C266*100</f>
        <v>0</v>
      </c>
      <c r="J266" s="81">
        <f aca="true" t="shared" si="119" ref="J266:J271">+E266/C266*100</f>
        <v>0</v>
      </c>
      <c r="K266" s="81">
        <f aca="true" t="shared" si="120" ref="K266:K271">+F266/C266*100</f>
        <v>64.4324789833822</v>
      </c>
      <c r="L266" s="81">
        <f aca="true" t="shared" si="121" ref="L266:L271">+G266/C266*100</f>
        <v>64.4324789833822</v>
      </c>
      <c r="M266" s="81">
        <f aca="true" t="shared" si="122" ref="M266:M271">+H266/C266*100</f>
        <v>35.56752101661779</v>
      </c>
      <c r="N266" s="20"/>
      <c r="O266" s="16"/>
      <c r="P266" s="42"/>
      <c r="Q266" s="16"/>
      <c r="R266" s="16"/>
      <c r="S266" s="33"/>
      <c r="T266" s="36"/>
      <c r="U266" s="36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ht="18.75">
      <c r="A267" s="49"/>
      <c r="B267" s="62" t="s">
        <v>19</v>
      </c>
      <c r="C267" s="97">
        <f aca="true" t="shared" si="123" ref="C267:H267">+C241+C248+C254+C257+C263</f>
        <v>17009400</v>
      </c>
      <c r="D267" s="97">
        <f t="shared" si="123"/>
        <v>0</v>
      </c>
      <c r="E267" s="97">
        <f t="shared" si="123"/>
        <v>644176</v>
      </c>
      <c r="F267" s="97">
        <f t="shared" si="123"/>
        <v>8995648.27</v>
      </c>
      <c r="G267" s="97">
        <f t="shared" si="123"/>
        <v>9639824.27</v>
      </c>
      <c r="H267" s="97">
        <f t="shared" si="123"/>
        <v>7369575.73</v>
      </c>
      <c r="I267" s="86">
        <f t="shared" si="118"/>
        <v>0</v>
      </c>
      <c r="J267" s="81">
        <f t="shared" si="119"/>
        <v>3.787176502404553</v>
      </c>
      <c r="K267" s="81">
        <f t="shared" si="120"/>
        <v>52.88633502651475</v>
      </c>
      <c r="L267" s="81">
        <f t="shared" si="121"/>
        <v>56.6735115289193</v>
      </c>
      <c r="M267" s="81">
        <f t="shared" si="122"/>
        <v>43.3264884710807</v>
      </c>
      <c r="N267" s="20"/>
      <c r="O267" s="16"/>
      <c r="P267" s="42"/>
      <c r="Q267" s="16"/>
      <c r="R267" s="16"/>
      <c r="S267" s="33"/>
      <c r="T267" s="36"/>
      <c r="U267" s="36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ht="18.75">
      <c r="A268" s="49"/>
      <c r="B268" s="61" t="s">
        <v>20</v>
      </c>
      <c r="C268" s="104">
        <f aca="true" t="shared" si="124" ref="C268:H268">+C242+C249+C258</f>
        <v>31591495</v>
      </c>
      <c r="D268" s="104">
        <f t="shared" si="124"/>
        <v>0</v>
      </c>
      <c r="E268" s="104">
        <f t="shared" si="124"/>
        <v>0</v>
      </c>
      <c r="F268" s="104">
        <f t="shared" si="124"/>
        <v>3103495</v>
      </c>
      <c r="G268" s="104">
        <f t="shared" si="124"/>
        <v>3103495</v>
      </c>
      <c r="H268" s="104">
        <f t="shared" si="124"/>
        <v>28488000</v>
      </c>
      <c r="I268" s="104">
        <f t="shared" si="118"/>
        <v>0</v>
      </c>
      <c r="J268" s="104">
        <f t="shared" si="119"/>
        <v>0</v>
      </c>
      <c r="K268" s="104">
        <f t="shared" si="120"/>
        <v>9.823830749383655</v>
      </c>
      <c r="L268" s="104">
        <f t="shared" si="121"/>
        <v>9.823830749383655</v>
      </c>
      <c r="M268" s="104">
        <f t="shared" si="122"/>
        <v>90.17616925061634</v>
      </c>
      <c r="N268" s="20"/>
      <c r="O268" s="16"/>
      <c r="P268" s="42"/>
      <c r="Q268" s="16"/>
      <c r="R268" s="16"/>
      <c r="S268" s="33"/>
      <c r="T268" s="36"/>
      <c r="U268" s="36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ht="18.75">
      <c r="A269" s="49"/>
      <c r="B269" s="62" t="s">
        <v>21</v>
      </c>
      <c r="C269" s="97">
        <f aca="true" t="shared" si="125" ref="C269:H269">+C243+C250</f>
        <v>0</v>
      </c>
      <c r="D269" s="97">
        <f t="shared" si="125"/>
        <v>0</v>
      </c>
      <c r="E269" s="97">
        <f t="shared" si="125"/>
        <v>0</v>
      </c>
      <c r="F269" s="97">
        <f t="shared" si="125"/>
        <v>0</v>
      </c>
      <c r="G269" s="97">
        <f t="shared" si="125"/>
        <v>0</v>
      </c>
      <c r="H269" s="97">
        <f t="shared" si="125"/>
        <v>0</v>
      </c>
      <c r="I269" s="86" t="e">
        <f t="shared" si="118"/>
        <v>#DIV/0!</v>
      </c>
      <c r="J269" s="81" t="e">
        <f t="shared" si="119"/>
        <v>#DIV/0!</v>
      </c>
      <c r="K269" s="81" t="e">
        <f t="shared" si="120"/>
        <v>#DIV/0!</v>
      </c>
      <c r="L269" s="81" t="e">
        <f t="shared" si="121"/>
        <v>#DIV/0!</v>
      </c>
      <c r="M269" s="81" t="e">
        <f t="shared" si="122"/>
        <v>#DIV/0!</v>
      </c>
      <c r="N269" s="20"/>
      <c r="O269" s="16"/>
      <c r="P269" s="42"/>
      <c r="Q269" s="16"/>
      <c r="R269" s="16"/>
      <c r="S269" s="33"/>
      <c r="T269" s="36"/>
      <c r="U269" s="36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ht="18.75">
      <c r="A270" s="49"/>
      <c r="B270" s="67" t="s">
        <v>22</v>
      </c>
      <c r="C270" s="105">
        <f aca="true" t="shared" si="126" ref="C270:H270">+C244</f>
        <v>0</v>
      </c>
      <c r="D270" s="105">
        <f t="shared" si="126"/>
        <v>0</v>
      </c>
      <c r="E270" s="105">
        <f t="shared" si="126"/>
        <v>0</v>
      </c>
      <c r="F270" s="105">
        <f t="shared" si="126"/>
        <v>0</v>
      </c>
      <c r="G270" s="105">
        <f t="shared" si="126"/>
        <v>0</v>
      </c>
      <c r="H270" s="105">
        <f t="shared" si="126"/>
        <v>0</v>
      </c>
      <c r="I270" s="86" t="e">
        <f t="shared" si="118"/>
        <v>#DIV/0!</v>
      </c>
      <c r="J270" s="81" t="e">
        <f t="shared" si="119"/>
        <v>#DIV/0!</v>
      </c>
      <c r="K270" s="81" t="e">
        <f t="shared" si="120"/>
        <v>#DIV/0!</v>
      </c>
      <c r="L270" s="81" t="e">
        <f t="shared" si="121"/>
        <v>#DIV/0!</v>
      </c>
      <c r="M270" s="81" t="e">
        <f t="shared" si="122"/>
        <v>#DIV/0!</v>
      </c>
      <c r="N270" s="20"/>
      <c r="O270" s="33"/>
      <c r="P270" s="38"/>
      <c r="Q270" s="33"/>
      <c r="R270" s="38"/>
      <c r="S270" s="34"/>
      <c r="T270" s="34"/>
      <c r="U270" s="34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ht="19.5" thickBot="1">
      <c r="A271" s="109"/>
      <c r="B271" s="68" t="s">
        <v>14</v>
      </c>
      <c r="C271" s="106">
        <f aca="true" t="shared" si="127" ref="C271:H271">SUM(C266:C270)</f>
        <v>51158395</v>
      </c>
      <c r="D271" s="106">
        <f t="shared" si="127"/>
        <v>0</v>
      </c>
      <c r="E271" s="106">
        <f t="shared" si="127"/>
        <v>644176</v>
      </c>
      <c r="F271" s="106">
        <f t="shared" si="127"/>
        <v>13747003.92</v>
      </c>
      <c r="G271" s="106">
        <f t="shared" si="127"/>
        <v>14391179.92</v>
      </c>
      <c r="H271" s="106">
        <f t="shared" si="127"/>
        <v>36767215.08</v>
      </c>
      <c r="I271" s="106">
        <f t="shared" si="118"/>
        <v>0</v>
      </c>
      <c r="J271" s="106">
        <f t="shared" si="119"/>
        <v>1.2591794562749672</v>
      </c>
      <c r="K271" s="106">
        <f t="shared" si="120"/>
        <v>26.871452710742783</v>
      </c>
      <c r="L271" s="107">
        <f t="shared" si="121"/>
        <v>28.13063216701775</v>
      </c>
      <c r="M271" s="106">
        <f t="shared" si="122"/>
        <v>71.86936783298225</v>
      </c>
      <c r="N271" s="20"/>
      <c r="O271" s="33"/>
      <c r="P271" s="38"/>
      <c r="Q271" s="33"/>
      <c r="R271" s="38"/>
      <c r="S271" s="34"/>
      <c r="T271" s="34"/>
      <c r="U271" s="34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ht="19.5" thickTop="1">
      <c r="A272" s="69" t="s">
        <v>100</v>
      </c>
      <c r="B272" s="17" t="s">
        <v>42</v>
      </c>
      <c r="C272" s="71"/>
      <c r="D272" s="71"/>
      <c r="E272" s="71"/>
      <c r="F272" s="71"/>
      <c r="G272" s="72"/>
      <c r="H272" s="72"/>
      <c r="I272" s="73"/>
      <c r="J272" s="72"/>
      <c r="K272" s="72"/>
      <c r="L272" s="72"/>
      <c r="M272" s="58"/>
      <c r="N272" s="20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ht="18.75">
      <c r="A273" s="48" t="s">
        <v>56</v>
      </c>
      <c r="B273" s="43" t="s">
        <v>108</v>
      </c>
      <c r="C273" s="75"/>
      <c r="D273" s="75"/>
      <c r="E273" s="75"/>
      <c r="F273" s="75"/>
      <c r="G273" s="76"/>
      <c r="H273" s="76"/>
      <c r="I273" s="77"/>
      <c r="J273" s="76"/>
      <c r="K273" s="76"/>
      <c r="L273" s="76"/>
      <c r="M273" s="59"/>
      <c r="N273" s="20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ht="18.75">
      <c r="A274" s="49"/>
      <c r="B274" s="60" t="s">
        <v>19</v>
      </c>
      <c r="C274" s="78">
        <f>+'[2]กองต._09'!$E$281</f>
        <v>14177400.5</v>
      </c>
      <c r="D274" s="78">
        <f>+'[2]กองต._09'!$F$281</f>
        <v>0</v>
      </c>
      <c r="E274" s="78">
        <f>+'[2]กองต._09'!$G$281</f>
        <v>10290896.48</v>
      </c>
      <c r="F274" s="78">
        <f>+'[2]กองต._09'!$H$281</f>
        <v>1905004.15</v>
      </c>
      <c r="G274" s="85">
        <f>+D274+E274+F274</f>
        <v>12195900.63</v>
      </c>
      <c r="H274" s="81">
        <f>+C274-D274-E274-F274</f>
        <v>1981499.8699999996</v>
      </c>
      <c r="I274" s="86">
        <f>+D274/C274*100</f>
        <v>0</v>
      </c>
      <c r="J274" s="81">
        <f>+E274/C274*100</f>
        <v>72.58662460724024</v>
      </c>
      <c r="K274" s="98">
        <f>+F274/C274*100</f>
        <v>13.4369072101758</v>
      </c>
      <c r="L274" s="81">
        <f>+G274/C274*100</f>
        <v>86.02353181741604</v>
      </c>
      <c r="M274" s="81">
        <f>+H274/C274*100</f>
        <v>13.976468182583963</v>
      </c>
      <c r="N274" s="39"/>
      <c r="O274" s="40"/>
      <c r="P274" s="40"/>
      <c r="Q274" s="40"/>
      <c r="R274" s="40"/>
      <c r="S274" s="41"/>
      <c r="T274" s="41"/>
      <c r="U274" s="41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ht="18.75">
      <c r="A275" s="49"/>
      <c r="B275" s="61" t="s">
        <v>20</v>
      </c>
      <c r="C275" s="97">
        <f>+'[2]กองต._09'!$E$282</f>
        <v>131995.2</v>
      </c>
      <c r="D275" s="97">
        <f>+'[2]กองต._09'!$F$282</f>
        <v>0</v>
      </c>
      <c r="E275" s="97">
        <f>+'[2]กองต._09'!$G$282</f>
        <v>0</v>
      </c>
      <c r="F275" s="97">
        <f>+'[2]กองต._09'!$H$282</f>
        <v>131995.2</v>
      </c>
      <c r="G275" s="79">
        <f>+D275+E275+F275</f>
        <v>131995.2</v>
      </c>
      <c r="H275" s="98">
        <f>+C275-D275-E275-F275</f>
        <v>0</v>
      </c>
      <c r="I275" s="80">
        <f>+D275/C275*100</f>
        <v>0</v>
      </c>
      <c r="J275" s="98">
        <f>+E275/C275*100</f>
        <v>0</v>
      </c>
      <c r="K275" s="98">
        <f>+F275/C275*100</f>
        <v>100</v>
      </c>
      <c r="L275" s="98">
        <f>+G275/C275*100</f>
        <v>100</v>
      </c>
      <c r="M275" s="98">
        <f>+H275/C275*100</f>
        <v>0</v>
      </c>
      <c r="N275" s="39"/>
      <c r="O275" s="40"/>
      <c r="P275" s="40"/>
      <c r="Q275" s="40"/>
      <c r="R275" s="40"/>
      <c r="S275" s="41"/>
      <c r="T275" s="41"/>
      <c r="U275" s="41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ht="18.75">
      <c r="A276" s="49"/>
      <c r="B276" s="62" t="s">
        <v>21</v>
      </c>
      <c r="C276" s="97">
        <f>+'[2]กองต._09'!$E$283</f>
        <v>0</v>
      </c>
      <c r="D276" s="97">
        <f>+'[2]กองต._09'!$F$283</f>
        <v>0</v>
      </c>
      <c r="E276" s="97">
        <f>+'[2]กองต._09'!$G$283</f>
        <v>0</v>
      </c>
      <c r="F276" s="97">
        <f>+'[2]กองต._09'!$H$283</f>
        <v>0</v>
      </c>
      <c r="G276" s="79">
        <f>+D276+E276+F276</f>
        <v>0</v>
      </c>
      <c r="H276" s="98">
        <f>+C276-D276-E276-F276</f>
        <v>0</v>
      </c>
      <c r="I276" s="80" t="e">
        <f>+D276/C276*100</f>
        <v>#DIV/0!</v>
      </c>
      <c r="J276" s="98" t="e">
        <f>+E276/C276*100</f>
        <v>#DIV/0!</v>
      </c>
      <c r="K276" s="98" t="e">
        <f>+F276/C276*100</f>
        <v>#DIV/0!</v>
      </c>
      <c r="L276" s="98" t="e">
        <f>+G276/C276*100</f>
        <v>#DIV/0!</v>
      </c>
      <c r="M276" s="98" t="e">
        <f>+H276/C276*100</f>
        <v>#DIV/0!</v>
      </c>
      <c r="N276" s="39"/>
      <c r="O276" s="40"/>
      <c r="P276" s="40"/>
      <c r="Q276" s="40"/>
      <c r="R276" s="40"/>
      <c r="S276" s="41"/>
      <c r="T276" s="41"/>
      <c r="U276" s="41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ht="18.75">
      <c r="A277" s="49"/>
      <c r="B277" s="63" t="s">
        <v>22</v>
      </c>
      <c r="C277" s="97">
        <f>+'[2]กองต._09'!$E$284</f>
        <v>0</v>
      </c>
      <c r="D277" s="97">
        <f>+'[2]กองต._09'!$F$284</f>
        <v>0</v>
      </c>
      <c r="E277" s="97">
        <f>+'[2]กองต._09'!$G$284</f>
        <v>0</v>
      </c>
      <c r="F277" s="97">
        <f>+'[2]กองต._09'!$H$284</f>
        <v>0</v>
      </c>
      <c r="G277" s="79">
        <f>+D277+E277+F277</f>
        <v>0</v>
      </c>
      <c r="H277" s="98">
        <f>+C277-D277-E277-F277</f>
        <v>0</v>
      </c>
      <c r="I277" s="80" t="e">
        <f>+D277/C277*100</f>
        <v>#DIV/0!</v>
      </c>
      <c r="J277" s="98" t="e">
        <f>+E277/C277*100</f>
        <v>#DIV/0!</v>
      </c>
      <c r="K277" s="98" t="e">
        <f>+F277/C277*100</f>
        <v>#DIV/0!</v>
      </c>
      <c r="L277" s="98" t="e">
        <f>+G277/C277*100</f>
        <v>#DIV/0!</v>
      </c>
      <c r="M277" s="98" t="e">
        <f>+H277/C277*100</f>
        <v>#DIV/0!</v>
      </c>
      <c r="N277" s="39"/>
      <c r="O277" s="40"/>
      <c r="P277" s="40"/>
      <c r="Q277" s="40"/>
      <c r="R277" s="40"/>
      <c r="S277" s="41"/>
      <c r="T277" s="41"/>
      <c r="U277" s="41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ht="18.75">
      <c r="A278" s="49"/>
      <c r="B278" s="64" t="s">
        <v>13</v>
      </c>
      <c r="C278" s="108">
        <f aca="true" t="shared" si="128" ref="C278:H278">SUM(C274:C277)</f>
        <v>14309395.7</v>
      </c>
      <c r="D278" s="108">
        <f t="shared" si="128"/>
        <v>0</v>
      </c>
      <c r="E278" s="108">
        <f t="shared" si="128"/>
        <v>10290896.48</v>
      </c>
      <c r="F278" s="108">
        <f t="shared" si="128"/>
        <v>2036999.3499999999</v>
      </c>
      <c r="G278" s="108">
        <f t="shared" si="128"/>
        <v>12327895.83</v>
      </c>
      <c r="H278" s="108">
        <f t="shared" si="128"/>
        <v>1981499.8699999996</v>
      </c>
      <c r="I278" s="108">
        <f>+D278/C278*100</f>
        <v>0</v>
      </c>
      <c r="J278" s="108">
        <f>+E278/C278*100</f>
        <v>71.91705852400183</v>
      </c>
      <c r="K278" s="108">
        <f>+F278/C278*100</f>
        <v>14.235397445889348</v>
      </c>
      <c r="L278" s="108">
        <f>+G278/C278*100</f>
        <v>86.15245596989118</v>
      </c>
      <c r="M278" s="108">
        <f>+H278/C278*100</f>
        <v>13.84754403010883</v>
      </c>
      <c r="N278" s="20"/>
      <c r="O278" s="16"/>
      <c r="P278" s="42"/>
      <c r="Q278" s="16"/>
      <c r="R278" s="16"/>
      <c r="S278" s="25"/>
      <c r="T278" s="24"/>
      <c r="U278" s="24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ht="18.75">
      <c r="A279" s="49"/>
      <c r="B279" s="17" t="s">
        <v>109</v>
      </c>
      <c r="C279" s="71"/>
      <c r="D279" s="71"/>
      <c r="E279" s="71"/>
      <c r="F279" s="71"/>
      <c r="G279" s="72"/>
      <c r="H279" s="72"/>
      <c r="I279" s="73"/>
      <c r="J279" s="72"/>
      <c r="K279" s="72"/>
      <c r="L279" s="72"/>
      <c r="M279" s="72"/>
      <c r="N279" s="20"/>
      <c r="O279" s="33"/>
      <c r="P279" s="38"/>
      <c r="Q279" s="33"/>
      <c r="R279" s="38"/>
      <c r="S279" s="41"/>
      <c r="T279" s="2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ht="18.75">
      <c r="A280" s="49"/>
      <c r="B280" s="43" t="s">
        <v>107</v>
      </c>
      <c r="C280" s="75"/>
      <c r="D280" s="75"/>
      <c r="E280" s="75"/>
      <c r="F280" s="75"/>
      <c r="G280" s="76"/>
      <c r="H280" s="76"/>
      <c r="I280" s="77"/>
      <c r="J280" s="76"/>
      <c r="K280" s="76"/>
      <c r="L280" s="76"/>
      <c r="M280" s="76"/>
      <c r="N280" s="20"/>
      <c r="O280" s="33"/>
      <c r="P280" s="38"/>
      <c r="Q280" s="33"/>
      <c r="R280" s="38"/>
      <c r="S280" s="41"/>
      <c r="T280" s="2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ht="18.75">
      <c r="A281" s="49"/>
      <c r="B281" s="60" t="s">
        <v>19</v>
      </c>
      <c r="C281" s="78">
        <f>+'[2]กองต._09'!$E$336</f>
        <v>15296002</v>
      </c>
      <c r="D281" s="78">
        <f>+'[2]กองต._09'!$F$336</f>
        <v>0</v>
      </c>
      <c r="E281" s="78">
        <f>+'[2]กองต._09'!$G$336</f>
        <v>3626048</v>
      </c>
      <c r="F281" s="78">
        <f>+'[2]กองต._09'!$H$336</f>
        <v>2310588.4</v>
      </c>
      <c r="G281" s="85">
        <f>+D281+E281+F281</f>
        <v>5936636.4</v>
      </c>
      <c r="H281" s="85">
        <f>+C281-D281-E281-F281</f>
        <v>9359365.6</v>
      </c>
      <c r="I281" s="86">
        <f>+D281/C281*100</f>
        <v>0</v>
      </c>
      <c r="J281" s="81">
        <f>+E281/C281*100</f>
        <v>23.705854640970887</v>
      </c>
      <c r="K281" s="81">
        <f>+F281/C281*100</f>
        <v>15.105832229885952</v>
      </c>
      <c r="L281" s="81">
        <f>+G281/C281*100</f>
        <v>38.811686870856846</v>
      </c>
      <c r="M281" s="81">
        <f>+H281/C281*100</f>
        <v>61.188313129143154</v>
      </c>
      <c r="N281" s="20"/>
      <c r="O281" s="33"/>
      <c r="P281" s="38"/>
      <c r="Q281" s="33"/>
      <c r="R281" s="38"/>
      <c r="S281" s="41"/>
      <c r="T281" s="2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ht="18.75">
      <c r="A282" s="49"/>
      <c r="B282" s="61" t="s">
        <v>20</v>
      </c>
      <c r="C282" s="78">
        <f>+'[2]กองต._09'!$E$337</f>
        <v>0</v>
      </c>
      <c r="D282" s="78">
        <f>+'[2]กองต._09'!$F$337</f>
        <v>0</v>
      </c>
      <c r="E282" s="78">
        <f>+'[2]กองต._09'!$G$337</f>
        <v>0</v>
      </c>
      <c r="F282" s="78">
        <f>+'[2]กองต._09'!$H$337</f>
        <v>0</v>
      </c>
      <c r="G282" s="79">
        <f>+D282+E282+F282</f>
        <v>0</v>
      </c>
      <c r="H282" s="79">
        <f>+C282-D282-E282-F282</f>
        <v>0</v>
      </c>
      <c r="I282" s="80" t="e">
        <f>+D282/C282*100</f>
        <v>#DIV/0!</v>
      </c>
      <c r="J282" s="81" t="e">
        <f>+E282/C282*100</f>
        <v>#DIV/0!</v>
      </c>
      <c r="K282" s="81" t="e">
        <f>+F282/C282*100</f>
        <v>#DIV/0!</v>
      </c>
      <c r="L282" s="81" t="e">
        <f>+G282/C282*100</f>
        <v>#DIV/0!</v>
      </c>
      <c r="M282" s="81" t="e">
        <f>+H282/C282*100</f>
        <v>#DIV/0!</v>
      </c>
      <c r="N282" s="20"/>
      <c r="O282" s="33"/>
      <c r="P282" s="38"/>
      <c r="Q282" s="33"/>
      <c r="R282" s="38"/>
      <c r="S282" s="41"/>
      <c r="T282" s="2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ht="18.75">
      <c r="A283" s="49"/>
      <c r="B283" s="62" t="s">
        <v>21</v>
      </c>
      <c r="C283" s="78">
        <f>+'[2]กองต._09'!$E$338</f>
        <v>0</v>
      </c>
      <c r="D283" s="78">
        <f>+'[2]กองต._09'!$F$338</f>
        <v>0</v>
      </c>
      <c r="E283" s="78">
        <f>+'[2]กองต._09'!$G$338</f>
        <v>0</v>
      </c>
      <c r="F283" s="78">
        <f>+'[2]กองต._09'!$H$338</f>
        <v>0</v>
      </c>
      <c r="G283" s="79">
        <f>+D283+E283+F283</f>
        <v>0</v>
      </c>
      <c r="H283" s="79">
        <f>+C283-D283-E283-F283</f>
        <v>0</v>
      </c>
      <c r="I283" s="80" t="e">
        <f>+D283/C283*100</f>
        <v>#DIV/0!</v>
      </c>
      <c r="J283" s="81" t="e">
        <f>+E283/C283*100</f>
        <v>#DIV/0!</v>
      </c>
      <c r="K283" s="81" t="e">
        <f>+F283/C283*100</f>
        <v>#DIV/0!</v>
      </c>
      <c r="L283" s="81" t="e">
        <f>+G283/C283*100</f>
        <v>#DIV/0!</v>
      </c>
      <c r="M283" s="81" t="e">
        <f>+H283/C283*100</f>
        <v>#DIV/0!</v>
      </c>
      <c r="N283" s="20"/>
      <c r="O283" s="33"/>
      <c r="P283" s="38"/>
      <c r="Q283" s="33"/>
      <c r="R283" s="38"/>
      <c r="S283" s="41"/>
      <c r="T283" s="2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ht="18.75">
      <c r="A284" s="49"/>
      <c r="B284" s="64" t="s">
        <v>13</v>
      </c>
      <c r="C284" s="108">
        <f aca="true" t="shared" si="129" ref="C284:H284">SUM(C281:C283)</f>
        <v>15296002</v>
      </c>
      <c r="D284" s="108">
        <f t="shared" si="129"/>
        <v>0</v>
      </c>
      <c r="E284" s="108">
        <f t="shared" si="129"/>
        <v>3626048</v>
      </c>
      <c r="F284" s="108">
        <f t="shared" si="129"/>
        <v>2310588.4</v>
      </c>
      <c r="G284" s="108">
        <f t="shared" si="129"/>
        <v>5936636.4</v>
      </c>
      <c r="H284" s="108">
        <f t="shared" si="129"/>
        <v>9359365.6</v>
      </c>
      <c r="I284" s="108">
        <f>+D284/C284*100</f>
        <v>0</v>
      </c>
      <c r="J284" s="108">
        <f>+E284/C284*100</f>
        <v>23.705854640970887</v>
      </c>
      <c r="K284" s="108">
        <f>+F284/C284*100</f>
        <v>15.105832229885952</v>
      </c>
      <c r="L284" s="108">
        <f>+G284/C284*100</f>
        <v>38.811686870856846</v>
      </c>
      <c r="M284" s="108">
        <f>+H284/C284*100</f>
        <v>61.188313129143154</v>
      </c>
      <c r="N284" s="20"/>
      <c r="O284" s="16"/>
      <c r="P284" s="42"/>
      <c r="Q284" s="16"/>
      <c r="R284" s="16"/>
      <c r="S284" s="33"/>
      <c r="T284" s="36"/>
      <c r="U284" s="36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ht="18.75">
      <c r="A285" s="49"/>
      <c r="B285" s="17" t="s">
        <v>133</v>
      </c>
      <c r="C285" s="70"/>
      <c r="D285" s="70"/>
      <c r="E285" s="70"/>
      <c r="F285" s="70"/>
      <c r="G285" s="72"/>
      <c r="H285" s="72"/>
      <c r="I285" s="73"/>
      <c r="J285" s="72"/>
      <c r="K285" s="72"/>
      <c r="L285" s="72"/>
      <c r="M285" s="72"/>
      <c r="N285" s="20"/>
      <c r="O285" s="33"/>
      <c r="P285" s="38"/>
      <c r="Q285" s="33"/>
      <c r="R285" s="38"/>
      <c r="S285" s="34"/>
      <c r="T285" s="34"/>
      <c r="U285" s="34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ht="18.75">
      <c r="A286" s="49"/>
      <c r="B286" s="43" t="s">
        <v>110</v>
      </c>
      <c r="C286" s="74"/>
      <c r="D286" s="74"/>
      <c r="E286" s="74"/>
      <c r="F286" s="74"/>
      <c r="G286" s="76"/>
      <c r="H286" s="76"/>
      <c r="I286" s="77"/>
      <c r="J286" s="76"/>
      <c r="K286" s="76"/>
      <c r="L286" s="76"/>
      <c r="M286" s="76"/>
      <c r="N286" s="20"/>
      <c r="O286" s="33"/>
      <c r="P286" s="38"/>
      <c r="Q286" s="33"/>
      <c r="R286" s="38"/>
      <c r="S286" s="34"/>
      <c r="T286" s="34"/>
      <c r="U286" s="34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ht="18.75">
      <c r="A287" s="49"/>
      <c r="B287" s="60" t="s">
        <v>19</v>
      </c>
      <c r="C287" s="78">
        <f>+'[2]กองต._09'!$E$354</f>
        <v>0</v>
      </c>
      <c r="D287" s="78">
        <f>+'[2]กองต._09'!$F$354</f>
        <v>0</v>
      </c>
      <c r="E287" s="78">
        <f>+'[2]กองต._09'!$G$354</f>
        <v>0</v>
      </c>
      <c r="F287" s="78">
        <f>+'[2]กองต._09'!$H$354</f>
        <v>0</v>
      </c>
      <c r="G287" s="85">
        <f>+D287+E287+F287</f>
        <v>0</v>
      </c>
      <c r="H287" s="85">
        <f>+C287-D287-E287-F287</f>
        <v>0</v>
      </c>
      <c r="I287" s="86" t="e">
        <f>+D287/C287*100</f>
        <v>#DIV/0!</v>
      </c>
      <c r="J287" s="81" t="e">
        <f>+E287/C287*100</f>
        <v>#DIV/0!</v>
      </c>
      <c r="K287" s="87" t="e">
        <f>+F287/C287*100</f>
        <v>#DIV/0!</v>
      </c>
      <c r="L287" s="87" t="e">
        <f>+G287/C287*100</f>
        <v>#DIV/0!</v>
      </c>
      <c r="M287" s="87" t="e">
        <f>+H287/C287*100</f>
        <v>#DIV/0!</v>
      </c>
      <c r="N287" s="20"/>
      <c r="O287" s="33"/>
      <c r="P287" s="38"/>
      <c r="Q287" s="33"/>
      <c r="R287" s="38"/>
      <c r="S287" s="34"/>
      <c r="T287" s="34"/>
      <c r="U287" s="34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ht="18.75">
      <c r="A288" s="49"/>
      <c r="B288" s="64" t="s">
        <v>13</v>
      </c>
      <c r="C288" s="82">
        <f aca="true" t="shared" si="130" ref="C288:H288">SUM(C287:C287)</f>
        <v>0</v>
      </c>
      <c r="D288" s="82">
        <f t="shared" si="130"/>
        <v>0</v>
      </c>
      <c r="E288" s="82">
        <f t="shared" si="130"/>
        <v>0</v>
      </c>
      <c r="F288" s="82">
        <f t="shared" si="130"/>
        <v>0</v>
      </c>
      <c r="G288" s="82">
        <f t="shared" si="130"/>
        <v>0</v>
      </c>
      <c r="H288" s="82">
        <f t="shared" si="130"/>
        <v>0</v>
      </c>
      <c r="I288" s="83" t="e">
        <f>+D288/C288*100</f>
        <v>#DIV/0!</v>
      </c>
      <c r="J288" s="84" t="e">
        <f>+E288/C288*100</f>
        <v>#DIV/0!</v>
      </c>
      <c r="K288" s="84" t="e">
        <f>+F288/C288*100</f>
        <v>#DIV/0!</v>
      </c>
      <c r="L288" s="84" t="e">
        <f>+G288/C288*100</f>
        <v>#DIV/0!</v>
      </c>
      <c r="M288" s="84" t="e">
        <f>+H288/C288*100</f>
        <v>#DIV/0!</v>
      </c>
      <c r="N288" s="20"/>
      <c r="O288" s="33"/>
      <c r="P288" s="38"/>
      <c r="Q288" s="33"/>
      <c r="R288" s="38"/>
      <c r="S288" s="34"/>
      <c r="T288" s="34"/>
      <c r="U288" s="34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ht="18.75">
      <c r="A289" s="49"/>
      <c r="B289" s="43" t="s">
        <v>130</v>
      </c>
      <c r="C289" s="74"/>
      <c r="D289" s="74"/>
      <c r="E289" s="74"/>
      <c r="F289" s="74"/>
      <c r="G289" s="76"/>
      <c r="H289" s="76"/>
      <c r="I289" s="77"/>
      <c r="J289" s="76"/>
      <c r="K289" s="76"/>
      <c r="L289" s="76"/>
      <c r="M289" s="76"/>
      <c r="N289" s="20"/>
      <c r="O289" s="33"/>
      <c r="P289" s="38"/>
      <c r="Q289" s="33"/>
      <c r="R289" s="38"/>
      <c r="S289" s="34"/>
      <c r="T289" s="34"/>
      <c r="U289" s="34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ht="18.75">
      <c r="A290" s="49"/>
      <c r="B290" s="60" t="s">
        <v>19</v>
      </c>
      <c r="C290" s="78">
        <f>+'[2]กองต._09'!$E$379</f>
        <v>0</v>
      </c>
      <c r="D290" s="78">
        <f>+'[2]กองต._09'!$F$379</f>
        <v>0</v>
      </c>
      <c r="E290" s="78">
        <f>+'[2]กองต._09'!$G$379</f>
        <v>0</v>
      </c>
      <c r="F290" s="78">
        <f>+'[2]กองต._09'!$H$379</f>
        <v>0</v>
      </c>
      <c r="G290" s="85">
        <f>+D290+E290+F290</f>
        <v>0</v>
      </c>
      <c r="H290" s="85">
        <f>+C290-D290-E290-F290</f>
        <v>0</v>
      </c>
      <c r="I290" s="86" t="e">
        <f>+D290/C290*100</f>
        <v>#DIV/0!</v>
      </c>
      <c r="J290" s="81" t="e">
        <f>+E290/C290*100</f>
        <v>#DIV/0!</v>
      </c>
      <c r="K290" s="81" t="e">
        <f>+F290/C290*100</f>
        <v>#DIV/0!</v>
      </c>
      <c r="L290" s="81" t="e">
        <f>+G290/C290*100</f>
        <v>#DIV/0!</v>
      </c>
      <c r="M290" s="81" t="e">
        <f>+H290/C290*100</f>
        <v>#DIV/0!</v>
      </c>
      <c r="N290" s="20"/>
      <c r="O290" s="33"/>
      <c r="P290" s="38"/>
      <c r="Q290" s="33"/>
      <c r="R290" s="38"/>
      <c r="S290" s="34"/>
      <c r="T290" s="34"/>
      <c r="U290" s="34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ht="18.75">
      <c r="A291" s="49"/>
      <c r="B291" s="61" t="s">
        <v>20</v>
      </c>
      <c r="C291" s="78">
        <f>+'[2]กองต._09'!$E$380</f>
        <v>0</v>
      </c>
      <c r="D291" s="78">
        <f>+'[2]กองต._09'!$F$380</f>
        <v>0</v>
      </c>
      <c r="E291" s="78">
        <f>+'[2]กองต._09'!$G$380</f>
        <v>0</v>
      </c>
      <c r="F291" s="78">
        <f>+'[2]กองต._09'!$H$380</f>
        <v>0</v>
      </c>
      <c r="G291" s="79">
        <f>+D291+E291+F291</f>
        <v>0</v>
      </c>
      <c r="H291" s="79">
        <f>+C291-D291-E291-F291</f>
        <v>0</v>
      </c>
      <c r="I291" s="80" t="e">
        <f>+D291/C291*100</f>
        <v>#DIV/0!</v>
      </c>
      <c r="J291" s="81" t="e">
        <f>+E291/C291*100</f>
        <v>#DIV/0!</v>
      </c>
      <c r="K291" s="81" t="e">
        <f>+F291/C291*100</f>
        <v>#DIV/0!</v>
      </c>
      <c r="L291" s="81" t="e">
        <f>+G291/C291*100</f>
        <v>#DIV/0!</v>
      </c>
      <c r="M291" s="81" t="e">
        <f>+H291/C291*100</f>
        <v>#DIV/0!</v>
      </c>
      <c r="N291" s="20"/>
      <c r="O291" s="33"/>
      <c r="P291" s="38"/>
      <c r="Q291" s="33"/>
      <c r="R291" s="38"/>
      <c r="S291" s="34"/>
      <c r="T291" s="34"/>
      <c r="U291" s="34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ht="18.75">
      <c r="A292" s="49"/>
      <c r="B292" s="64" t="s">
        <v>13</v>
      </c>
      <c r="C292" s="82">
        <f aca="true" t="shared" si="131" ref="C292:H292">SUM(C290:C291)</f>
        <v>0</v>
      </c>
      <c r="D292" s="82">
        <f t="shared" si="131"/>
        <v>0</v>
      </c>
      <c r="E292" s="82">
        <f t="shared" si="131"/>
        <v>0</v>
      </c>
      <c r="F292" s="82">
        <f t="shared" si="131"/>
        <v>0</v>
      </c>
      <c r="G292" s="82">
        <f t="shared" si="131"/>
        <v>0</v>
      </c>
      <c r="H292" s="82">
        <f t="shared" si="131"/>
        <v>0</v>
      </c>
      <c r="I292" s="83" t="e">
        <f>+D292/C292*100</f>
        <v>#DIV/0!</v>
      </c>
      <c r="J292" s="84" t="e">
        <f>+E292/C292*100</f>
        <v>#DIV/0!</v>
      </c>
      <c r="K292" s="84" t="e">
        <f>+F292/C292*100</f>
        <v>#DIV/0!</v>
      </c>
      <c r="L292" s="84" t="e">
        <f>+G292/C292*100</f>
        <v>#DIV/0!</v>
      </c>
      <c r="M292" s="84" t="e">
        <f>+H292/C292*100</f>
        <v>#DIV/0!</v>
      </c>
      <c r="N292" s="20"/>
      <c r="O292" s="33"/>
      <c r="P292" s="38"/>
      <c r="Q292" s="33"/>
      <c r="R292" s="38"/>
      <c r="S292" s="34"/>
      <c r="T292" s="34"/>
      <c r="U292" s="34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ht="18.75">
      <c r="A293" s="49"/>
      <c r="B293" s="17" t="s">
        <v>128</v>
      </c>
      <c r="C293" s="88"/>
      <c r="D293" s="88"/>
      <c r="E293" s="88"/>
      <c r="F293" s="88"/>
      <c r="G293" s="89"/>
      <c r="H293" s="89"/>
      <c r="I293" s="90"/>
      <c r="J293" s="89"/>
      <c r="K293" s="89"/>
      <c r="L293" s="89"/>
      <c r="M293" s="89"/>
      <c r="N293" s="20"/>
      <c r="O293" s="33"/>
      <c r="P293" s="38"/>
      <c r="Q293" s="33"/>
      <c r="R293" s="38"/>
      <c r="S293" s="34"/>
      <c r="T293" s="34"/>
      <c r="U293" s="34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ht="18.75">
      <c r="A294" s="49"/>
      <c r="B294" s="43" t="s">
        <v>129</v>
      </c>
      <c r="C294" s="91"/>
      <c r="D294" s="91"/>
      <c r="E294" s="91"/>
      <c r="F294" s="91"/>
      <c r="G294" s="92"/>
      <c r="H294" s="92"/>
      <c r="I294" s="93"/>
      <c r="J294" s="92"/>
      <c r="K294" s="92"/>
      <c r="L294" s="92"/>
      <c r="M294" s="92"/>
      <c r="N294" s="20"/>
      <c r="O294" s="33"/>
      <c r="P294" s="38"/>
      <c r="Q294" s="33"/>
      <c r="R294" s="38"/>
      <c r="S294" s="34"/>
      <c r="T294" s="34"/>
      <c r="U294" s="34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ht="18.75">
      <c r="A295" s="49"/>
      <c r="B295" s="66" t="s">
        <v>18</v>
      </c>
      <c r="C295" s="94">
        <f>+'[2]กองต._09'!$E$402</f>
        <v>3257300</v>
      </c>
      <c r="D295" s="94">
        <f>+'[2]กองต._09'!$F$402</f>
        <v>0</v>
      </c>
      <c r="E295" s="94">
        <f>+'[2]กองต._09'!$G$402</f>
        <v>0</v>
      </c>
      <c r="F295" s="94">
        <f>+'[2]กองต._09'!$H$402</f>
        <v>2176908.39</v>
      </c>
      <c r="G295" s="95">
        <f>+D295+E295+F295</f>
        <v>2176908.39</v>
      </c>
      <c r="H295" s="95">
        <f>+C295-D295-E295-F295</f>
        <v>1080391.6099999999</v>
      </c>
      <c r="I295" s="96">
        <f>+D295/C295*100</f>
        <v>0</v>
      </c>
      <c r="J295" s="95">
        <f>+E295/C295*100</f>
        <v>0</v>
      </c>
      <c r="K295" s="95">
        <f>+F295/C295*100</f>
        <v>66.83168237497314</v>
      </c>
      <c r="L295" s="95">
        <f>+G295/C295*100</f>
        <v>66.83168237497314</v>
      </c>
      <c r="M295" s="95">
        <f>+H295/C295*100</f>
        <v>33.16831762502686</v>
      </c>
      <c r="N295" s="20"/>
      <c r="O295" s="33"/>
      <c r="P295" s="38"/>
      <c r="Q295" s="33"/>
      <c r="R295" s="38"/>
      <c r="S295" s="41"/>
      <c r="T295" s="2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ht="18.75">
      <c r="A296" s="49"/>
      <c r="B296" s="62" t="s">
        <v>19</v>
      </c>
      <c r="C296" s="97">
        <f>+'[2]กองต._09'!$E$403</f>
        <v>2149200</v>
      </c>
      <c r="D296" s="97">
        <f>+'[2]กองต._09'!$F$403</f>
        <v>0</v>
      </c>
      <c r="E296" s="97">
        <f>+'[2]กองต._09'!$G$403</f>
        <v>0</v>
      </c>
      <c r="F296" s="97">
        <f>+'[2]กองต._09'!$H$403</f>
        <v>1100811</v>
      </c>
      <c r="G296" s="98">
        <f>+D296+E296+F296</f>
        <v>1100811</v>
      </c>
      <c r="H296" s="98">
        <f>+C296-D296-E296-F296</f>
        <v>1048389</v>
      </c>
      <c r="I296" s="80">
        <f>+D296/C296*100</f>
        <v>0</v>
      </c>
      <c r="J296" s="98">
        <f>+E296/C296*100</f>
        <v>0</v>
      </c>
      <c r="K296" s="98">
        <f>+F296/C296*100</f>
        <v>51.21957007258515</v>
      </c>
      <c r="L296" s="98">
        <f>+G296/C296*100</f>
        <v>51.21957007258515</v>
      </c>
      <c r="M296" s="98">
        <f>+H296/C296*100</f>
        <v>48.78042992741485</v>
      </c>
      <c r="N296" s="20"/>
      <c r="O296" s="16"/>
      <c r="P296" s="42"/>
      <c r="Q296" s="16"/>
      <c r="R296" s="16"/>
      <c r="S296" s="33"/>
      <c r="T296" s="36"/>
      <c r="U296" s="36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ht="18.75">
      <c r="A297" s="49"/>
      <c r="B297" s="65" t="s">
        <v>13</v>
      </c>
      <c r="C297" s="82">
        <f aca="true" t="shared" si="132" ref="C297:H297">SUM(C295:C296)</f>
        <v>5406500</v>
      </c>
      <c r="D297" s="82">
        <f t="shared" si="132"/>
        <v>0</v>
      </c>
      <c r="E297" s="82">
        <f t="shared" si="132"/>
        <v>0</v>
      </c>
      <c r="F297" s="82">
        <f t="shared" si="132"/>
        <v>3277719.39</v>
      </c>
      <c r="G297" s="82">
        <f t="shared" si="132"/>
        <v>3277719.39</v>
      </c>
      <c r="H297" s="82">
        <f t="shared" si="132"/>
        <v>2128780.61</v>
      </c>
      <c r="I297" s="99">
        <f>+D297/C297*100</f>
        <v>0</v>
      </c>
      <c r="J297" s="100">
        <f>+E297/C297*100</f>
        <v>0</v>
      </c>
      <c r="K297" s="100">
        <f>+F297/C297*100</f>
        <v>60.625532044760945</v>
      </c>
      <c r="L297" s="100">
        <f>+G297/C297*100</f>
        <v>60.625532044760945</v>
      </c>
      <c r="M297" s="100">
        <f>+H297/C297*100</f>
        <v>39.37446795523906</v>
      </c>
      <c r="N297" s="20"/>
      <c r="O297" s="16"/>
      <c r="P297" s="42"/>
      <c r="Q297" s="16"/>
      <c r="R297" s="16"/>
      <c r="S297" s="33"/>
      <c r="T297" s="36"/>
      <c r="U297" s="36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ht="19.5" thickBot="1">
      <c r="A298" s="49"/>
      <c r="B298" s="18" t="s">
        <v>132</v>
      </c>
      <c r="C298" s="101"/>
      <c r="D298" s="101"/>
      <c r="E298" s="101"/>
      <c r="F298" s="101"/>
      <c r="G298" s="102"/>
      <c r="H298" s="102"/>
      <c r="I298" s="103"/>
      <c r="J298" s="102"/>
      <c r="K298" s="102"/>
      <c r="L298" s="102"/>
      <c r="M298" s="102"/>
      <c r="N298" s="20"/>
      <c r="O298" s="16"/>
      <c r="P298" s="42"/>
      <c r="Q298" s="16"/>
      <c r="R298" s="16"/>
      <c r="S298" s="33"/>
      <c r="T298" s="36"/>
      <c r="U298" s="36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ht="19.5" thickTop="1">
      <c r="A299" s="50"/>
      <c r="B299" s="60" t="s">
        <v>18</v>
      </c>
      <c r="C299" s="78">
        <f aca="true" t="shared" si="133" ref="C299:H299">+C295</f>
        <v>3257300</v>
      </c>
      <c r="D299" s="78">
        <f t="shared" si="133"/>
        <v>0</v>
      </c>
      <c r="E299" s="78">
        <f t="shared" si="133"/>
        <v>0</v>
      </c>
      <c r="F299" s="78">
        <f t="shared" si="133"/>
        <v>2176908.39</v>
      </c>
      <c r="G299" s="78">
        <f t="shared" si="133"/>
        <v>2176908.39</v>
      </c>
      <c r="H299" s="78">
        <f t="shared" si="133"/>
        <v>1080391.6099999999</v>
      </c>
      <c r="I299" s="86">
        <f aca="true" t="shared" si="134" ref="I299:I304">+D299/C299*100</f>
        <v>0</v>
      </c>
      <c r="J299" s="81">
        <f aca="true" t="shared" si="135" ref="J299:J304">+E299/C299*100</f>
        <v>0</v>
      </c>
      <c r="K299" s="81">
        <f aca="true" t="shared" si="136" ref="K299:K304">+F299/C299*100</f>
        <v>66.83168237497314</v>
      </c>
      <c r="L299" s="81">
        <f aca="true" t="shared" si="137" ref="L299:L304">+G299/C299*100</f>
        <v>66.83168237497314</v>
      </c>
      <c r="M299" s="81">
        <f aca="true" t="shared" si="138" ref="M299:M304">+H299/C299*100</f>
        <v>33.16831762502686</v>
      </c>
      <c r="N299" s="20"/>
      <c r="O299" s="16"/>
      <c r="P299" s="42"/>
      <c r="Q299" s="16"/>
      <c r="R299" s="16"/>
      <c r="S299" s="33"/>
      <c r="T299" s="36"/>
      <c r="U299" s="36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ht="18.75">
      <c r="A300" s="49"/>
      <c r="B300" s="62" t="s">
        <v>19</v>
      </c>
      <c r="C300" s="97">
        <f aca="true" t="shared" si="139" ref="C300:H300">+C274+C281+C287+C290+C296</f>
        <v>31622602.5</v>
      </c>
      <c r="D300" s="97">
        <f t="shared" si="139"/>
        <v>0</v>
      </c>
      <c r="E300" s="97">
        <f t="shared" si="139"/>
        <v>13916944.48</v>
      </c>
      <c r="F300" s="97">
        <f t="shared" si="139"/>
        <v>5316403.55</v>
      </c>
      <c r="G300" s="97">
        <f t="shared" si="139"/>
        <v>19233348.03</v>
      </c>
      <c r="H300" s="97">
        <f t="shared" si="139"/>
        <v>12389254.469999999</v>
      </c>
      <c r="I300" s="86">
        <f t="shared" si="134"/>
        <v>0</v>
      </c>
      <c r="J300" s="81">
        <f t="shared" si="135"/>
        <v>44.00948492458836</v>
      </c>
      <c r="K300" s="81">
        <f t="shared" si="136"/>
        <v>16.81203673859544</v>
      </c>
      <c r="L300" s="81">
        <f t="shared" si="137"/>
        <v>60.821521663183795</v>
      </c>
      <c r="M300" s="81">
        <f t="shared" si="138"/>
        <v>39.178478336816205</v>
      </c>
      <c r="N300" s="20"/>
      <c r="O300" s="16"/>
      <c r="P300" s="42"/>
      <c r="Q300" s="16"/>
      <c r="R300" s="16"/>
      <c r="S300" s="33"/>
      <c r="T300" s="36"/>
      <c r="U300" s="36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ht="18.75">
      <c r="A301" s="49"/>
      <c r="B301" s="61" t="s">
        <v>20</v>
      </c>
      <c r="C301" s="104">
        <f aca="true" t="shared" si="140" ref="C301:H301">+C275+C282+C291</f>
        <v>131995.2</v>
      </c>
      <c r="D301" s="104">
        <f t="shared" si="140"/>
        <v>0</v>
      </c>
      <c r="E301" s="104">
        <f t="shared" si="140"/>
        <v>0</v>
      </c>
      <c r="F301" s="104">
        <f t="shared" si="140"/>
        <v>131995.2</v>
      </c>
      <c r="G301" s="104">
        <f t="shared" si="140"/>
        <v>131995.2</v>
      </c>
      <c r="H301" s="104">
        <f t="shared" si="140"/>
        <v>0</v>
      </c>
      <c r="I301" s="104">
        <f t="shared" si="134"/>
        <v>0</v>
      </c>
      <c r="J301" s="104">
        <f t="shared" si="135"/>
        <v>0</v>
      </c>
      <c r="K301" s="104">
        <f t="shared" si="136"/>
        <v>100</v>
      </c>
      <c r="L301" s="104">
        <f t="shared" si="137"/>
        <v>100</v>
      </c>
      <c r="M301" s="104">
        <f t="shared" si="138"/>
        <v>0</v>
      </c>
      <c r="N301" s="20"/>
      <c r="O301" s="16"/>
      <c r="P301" s="42"/>
      <c r="Q301" s="16"/>
      <c r="R301" s="16"/>
      <c r="S301" s="33"/>
      <c r="T301" s="36"/>
      <c r="U301" s="36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ht="18.75">
      <c r="A302" s="49"/>
      <c r="B302" s="62" t="s">
        <v>21</v>
      </c>
      <c r="C302" s="97">
        <f aca="true" t="shared" si="141" ref="C302:H302">+C276+C283</f>
        <v>0</v>
      </c>
      <c r="D302" s="97">
        <f t="shared" si="141"/>
        <v>0</v>
      </c>
      <c r="E302" s="97">
        <f t="shared" si="141"/>
        <v>0</v>
      </c>
      <c r="F302" s="97">
        <f t="shared" si="141"/>
        <v>0</v>
      </c>
      <c r="G302" s="97">
        <f t="shared" si="141"/>
        <v>0</v>
      </c>
      <c r="H302" s="97">
        <f t="shared" si="141"/>
        <v>0</v>
      </c>
      <c r="I302" s="86" t="e">
        <f t="shared" si="134"/>
        <v>#DIV/0!</v>
      </c>
      <c r="J302" s="81" t="e">
        <f t="shared" si="135"/>
        <v>#DIV/0!</v>
      </c>
      <c r="K302" s="81" t="e">
        <f t="shared" si="136"/>
        <v>#DIV/0!</v>
      </c>
      <c r="L302" s="81" t="e">
        <f t="shared" si="137"/>
        <v>#DIV/0!</v>
      </c>
      <c r="M302" s="81" t="e">
        <f t="shared" si="138"/>
        <v>#DIV/0!</v>
      </c>
      <c r="N302" s="20"/>
      <c r="O302" s="16"/>
      <c r="P302" s="42"/>
      <c r="Q302" s="16"/>
      <c r="R302" s="16"/>
      <c r="S302" s="33"/>
      <c r="T302" s="36"/>
      <c r="U302" s="36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ht="18.75">
      <c r="A303" s="49"/>
      <c r="B303" s="67" t="s">
        <v>22</v>
      </c>
      <c r="C303" s="105">
        <f aca="true" t="shared" si="142" ref="C303:H303">+C277</f>
        <v>0</v>
      </c>
      <c r="D303" s="105">
        <f t="shared" si="142"/>
        <v>0</v>
      </c>
      <c r="E303" s="105">
        <f t="shared" si="142"/>
        <v>0</v>
      </c>
      <c r="F303" s="105">
        <f t="shared" si="142"/>
        <v>0</v>
      </c>
      <c r="G303" s="105">
        <f t="shared" si="142"/>
        <v>0</v>
      </c>
      <c r="H303" s="105">
        <f t="shared" si="142"/>
        <v>0</v>
      </c>
      <c r="I303" s="86" t="e">
        <f t="shared" si="134"/>
        <v>#DIV/0!</v>
      </c>
      <c r="J303" s="81" t="e">
        <f t="shared" si="135"/>
        <v>#DIV/0!</v>
      </c>
      <c r="K303" s="81" t="e">
        <f t="shared" si="136"/>
        <v>#DIV/0!</v>
      </c>
      <c r="L303" s="81" t="e">
        <f t="shared" si="137"/>
        <v>#DIV/0!</v>
      </c>
      <c r="M303" s="81" t="e">
        <f t="shared" si="138"/>
        <v>#DIV/0!</v>
      </c>
      <c r="N303" s="20"/>
      <c r="O303" s="33"/>
      <c r="P303" s="38"/>
      <c r="Q303" s="33"/>
      <c r="R303" s="38"/>
      <c r="S303" s="34"/>
      <c r="T303" s="34"/>
      <c r="U303" s="34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ht="19.5" thickBot="1">
      <c r="A304" s="109"/>
      <c r="B304" s="68" t="s">
        <v>14</v>
      </c>
      <c r="C304" s="106">
        <f aca="true" t="shared" si="143" ref="C304:H304">SUM(C299:C303)</f>
        <v>35011897.7</v>
      </c>
      <c r="D304" s="106">
        <f t="shared" si="143"/>
        <v>0</v>
      </c>
      <c r="E304" s="106">
        <f t="shared" si="143"/>
        <v>13916944.48</v>
      </c>
      <c r="F304" s="106">
        <f t="shared" si="143"/>
        <v>7625307.14</v>
      </c>
      <c r="G304" s="106">
        <f t="shared" si="143"/>
        <v>21542251.62</v>
      </c>
      <c r="H304" s="106">
        <f t="shared" si="143"/>
        <v>13469646.079999998</v>
      </c>
      <c r="I304" s="106">
        <f t="shared" si="134"/>
        <v>0</v>
      </c>
      <c r="J304" s="106">
        <f t="shared" si="135"/>
        <v>39.749186402998085</v>
      </c>
      <c r="K304" s="106">
        <f t="shared" si="136"/>
        <v>21.77918833574108</v>
      </c>
      <c r="L304" s="107">
        <f t="shared" si="137"/>
        <v>61.52837473873917</v>
      </c>
      <c r="M304" s="106">
        <f t="shared" si="138"/>
        <v>38.471625261260826</v>
      </c>
      <c r="N304" s="20"/>
      <c r="O304" s="33"/>
      <c r="P304" s="38"/>
      <c r="Q304" s="33"/>
      <c r="R304" s="38"/>
      <c r="S304" s="34"/>
      <c r="T304" s="34"/>
      <c r="U304" s="34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ht="19.5" thickTop="1">
      <c r="A305" s="69" t="s">
        <v>101</v>
      </c>
      <c r="B305" s="17" t="s">
        <v>42</v>
      </c>
      <c r="C305" s="71"/>
      <c r="D305" s="71"/>
      <c r="E305" s="71"/>
      <c r="F305" s="71"/>
      <c r="G305" s="72"/>
      <c r="H305" s="72"/>
      <c r="I305" s="73"/>
      <c r="J305" s="72"/>
      <c r="K305" s="72"/>
      <c r="L305" s="72"/>
      <c r="M305" s="58"/>
      <c r="N305" s="20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ht="18.75">
      <c r="A306" s="48" t="s">
        <v>59</v>
      </c>
      <c r="B306" s="43" t="s">
        <v>108</v>
      </c>
      <c r="C306" s="75"/>
      <c r="D306" s="75"/>
      <c r="E306" s="75"/>
      <c r="F306" s="75"/>
      <c r="G306" s="76"/>
      <c r="H306" s="76"/>
      <c r="I306" s="77"/>
      <c r="J306" s="76"/>
      <c r="K306" s="76"/>
      <c r="L306" s="76"/>
      <c r="M306" s="59"/>
      <c r="N306" s="20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ht="18.75">
      <c r="A307" s="49"/>
      <c r="B307" s="60" t="s">
        <v>19</v>
      </c>
      <c r="C307" s="78">
        <f>+'[2]ก.แมลง _10'!$E$281</f>
        <v>754000</v>
      </c>
      <c r="D307" s="78">
        <f>+'[2]ก.แมลง _10'!$F$281</f>
        <v>0</v>
      </c>
      <c r="E307" s="78">
        <f>+'[2]ก.แมลง _10'!$G$281</f>
        <v>0</v>
      </c>
      <c r="F307" s="78">
        <f>+'[2]ก.แมลง _10'!$H$281</f>
        <v>527050.23</v>
      </c>
      <c r="G307" s="85">
        <f>+D307+E307+F307</f>
        <v>527050.23</v>
      </c>
      <c r="H307" s="81">
        <f>+C307-D307-E307-F307</f>
        <v>226949.77000000002</v>
      </c>
      <c r="I307" s="86">
        <f>+D307/C307*100</f>
        <v>0</v>
      </c>
      <c r="J307" s="81">
        <f>+E307/C307*100</f>
        <v>0</v>
      </c>
      <c r="K307" s="98">
        <f>+F307/C307*100</f>
        <v>69.90056100795756</v>
      </c>
      <c r="L307" s="81">
        <f>+G307/C307*100</f>
        <v>69.90056100795756</v>
      </c>
      <c r="M307" s="81">
        <f>+H307/C307*100</f>
        <v>30.099438992042444</v>
      </c>
      <c r="N307" s="39"/>
      <c r="O307" s="40"/>
      <c r="P307" s="40"/>
      <c r="Q307" s="40"/>
      <c r="R307" s="40"/>
      <c r="S307" s="41"/>
      <c r="T307" s="41"/>
      <c r="U307" s="41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ht="18.75">
      <c r="A308" s="49"/>
      <c r="B308" s="61" t="s">
        <v>20</v>
      </c>
      <c r="C308" s="97">
        <f>+'[2]ก.แมลง _10'!$E$282</f>
        <v>179760</v>
      </c>
      <c r="D308" s="97">
        <f>+'[2]ก.แมลง _10'!$F$282</f>
        <v>0</v>
      </c>
      <c r="E308" s="97">
        <f>+'[2]ก.แมลง _10'!$G$282</f>
        <v>0</v>
      </c>
      <c r="F308" s="97">
        <f>+'[2]ก.แมลง _10'!$H$282</f>
        <v>179760</v>
      </c>
      <c r="G308" s="79">
        <f>+D308+E308+F308</f>
        <v>179760</v>
      </c>
      <c r="H308" s="98">
        <f>+C308-D308-E308-F308</f>
        <v>0</v>
      </c>
      <c r="I308" s="80">
        <f>+D308/C308*100</f>
        <v>0</v>
      </c>
      <c r="J308" s="98">
        <f>+E308/C308*100</f>
        <v>0</v>
      </c>
      <c r="K308" s="98">
        <f>+F308/C308*100</f>
        <v>100</v>
      </c>
      <c r="L308" s="98">
        <f>+G308/C308*100</f>
        <v>100</v>
      </c>
      <c r="M308" s="98">
        <f>+H308/C308*100</f>
        <v>0</v>
      </c>
      <c r="N308" s="39"/>
      <c r="O308" s="40"/>
      <c r="P308" s="40"/>
      <c r="Q308" s="40"/>
      <c r="R308" s="40"/>
      <c r="S308" s="41"/>
      <c r="T308" s="41"/>
      <c r="U308" s="41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ht="18.75">
      <c r="A309" s="49"/>
      <c r="B309" s="62" t="s">
        <v>21</v>
      </c>
      <c r="C309" s="97">
        <f>+'[2]ก.แมลง _10'!$E$283</f>
        <v>0</v>
      </c>
      <c r="D309" s="97">
        <f>+'[2]ก.แมลง _10'!$F$283</f>
        <v>0</v>
      </c>
      <c r="E309" s="97">
        <f>+'[2]ก.แมลง _10'!$G$283</f>
        <v>0</v>
      </c>
      <c r="F309" s="97">
        <f>+'[2]ก.แมลง _10'!$H$283</f>
        <v>0</v>
      </c>
      <c r="G309" s="79">
        <f>+D309+E309+F309</f>
        <v>0</v>
      </c>
      <c r="H309" s="98">
        <f>+C309-D309-E309-F309</f>
        <v>0</v>
      </c>
      <c r="I309" s="80" t="e">
        <f>+D309/C309*100</f>
        <v>#DIV/0!</v>
      </c>
      <c r="J309" s="98" t="e">
        <f>+E309/C309*100</f>
        <v>#DIV/0!</v>
      </c>
      <c r="K309" s="98" t="e">
        <f>+F309/C309*100</f>
        <v>#DIV/0!</v>
      </c>
      <c r="L309" s="98" t="e">
        <f>+G309/C309*100</f>
        <v>#DIV/0!</v>
      </c>
      <c r="M309" s="98" t="e">
        <f>+H309/C309*100</f>
        <v>#DIV/0!</v>
      </c>
      <c r="N309" s="39"/>
      <c r="O309" s="40"/>
      <c r="P309" s="40"/>
      <c r="Q309" s="40"/>
      <c r="R309" s="40"/>
      <c r="S309" s="41"/>
      <c r="T309" s="41"/>
      <c r="U309" s="41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ht="18.75">
      <c r="A310" s="49"/>
      <c r="B310" s="63" t="s">
        <v>22</v>
      </c>
      <c r="C310" s="97">
        <f>+'[2]ก.แมลง _10'!$E$284</f>
        <v>0</v>
      </c>
      <c r="D310" s="97">
        <f>+'[2]ก.แมลง _10'!$F$284</f>
        <v>0</v>
      </c>
      <c r="E310" s="97">
        <f>+'[2]ก.แมลง _10'!$G$284</f>
        <v>0</v>
      </c>
      <c r="F310" s="97">
        <f>+'[2]ก.แมลง _10'!$H$284</f>
        <v>0</v>
      </c>
      <c r="G310" s="79">
        <f>+D310+E310+F310</f>
        <v>0</v>
      </c>
      <c r="H310" s="98">
        <f>+C310-D310-E310-F310</f>
        <v>0</v>
      </c>
      <c r="I310" s="80" t="e">
        <f>+D310/C310*100</f>
        <v>#DIV/0!</v>
      </c>
      <c r="J310" s="98" t="e">
        <f>+E310/C310*100</f>
        <v>#DIV/0!</v>
      </c>
      <c r="K310" s="98" t="e">
        <f>+F310/C310*100</f>
        <v>#DIV/0!</v>
      </c>
      <c r="L310" s="98" t="e">
        <f>+G310/C310*100</f>
        <v>#DIV/0!</v>
      </c>
      <c r="M310" s="98" t="e">
        <f>+H310/C310*100</f>
        <v>#DIV/0!</v>
      </c>
      <c r="N310" s="39"/>
      <c r="O310" s="40"/>
      <c r="P310" s="40"/>
      <c r="Q310" s="40"/>
      <c r="R310" s="40"/>
      <c r="S310" s="41"/>
      <c r="T310" s="41"/>
      <c r="U310" s="41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ht="18.75">
      <c r="A311" s="49"/>
      <c r="B311" s="64" t="s">
        <v>13</v>
      </c>
      <c r="C311" s="108">
        <f aca="true" t="shared" si="144" ref="C311:H311">SUM(C307:C310)</f>
        <v>933760</v>
      </c>
      <c r="D311" s="108">
        <f t="shared" si="144"/>
        <v>0</v>
      </c>
      <c r="E311" s="108">
        <f t="shared" si="144"/>
        <v>0</v>
      </c>
      <c r="F311" s="108">
        <f t="shared" si="144"/>
        <v>706810.23</v>
      </c>
      <c r="G311" s="108">
        <f t="shared" si="144"/>
        <v>706810.23</v>
      </c>
      <c r="H311" s="108">
        <f t="shared" si="144"/>
        <v>226949.77000000002</v>
      </c>
      <c r="I311" s="108">
        <f>+D311/C311*100</f>
        <v>0</v>
      </c>
      <c r="J311" s="108">
        <f>+E311/C311*100</f>
        <v>0</v>
      </c>
      <c r="K311" s="108">
        <f>+F311/C311*100</f>
        <v>75.69506404215215</v>
      </c>
      <c r="L311" s="108">
        <f>+G311/C311*100</f>
        <v>75.69506404215215</v>
      </c>
      <c r="M311" s="108">
        <f>+H311/C311*100</f>
        <v>24.304935957847842</v>
      </c>
      <c r="N311" s="20"/>
      <c r="O311" s="16"/>
      <c r="P311" s="42"/>
      <c r="Q311" s="16"/>
      <c r="R311" s="16"/>
      <c r="S311" s="25"/>
      <c r="T311" s="24"/>
      <c r="U311" s="24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ht="18.75">
      <c r="A312" s="49"/>
      <c r="B312" s="17" t="s">
        <v>109</v>
      </c>
      <c r="C312" s="71"/>
      <c r="D312" s="71"/>
      <c r="E312" s="71"/>
      <c r="F312" s="71"/>
      <c r="G312" s="72"/>
      <c r="H312" s="72"/>
      <c r="I312" s="73"/>
      <c r="J312" s="72"/>
      <c r="K312" s="72"/>
      <c r="L312" s="72"/>
      <c r="M312" s="72"/>
      <c r="N312" s="20"/>
      <c r="O312" s="33"/>
      <c r="P312" s="38"/>
      <c r="Q312" s="33"/>
      <c r="R312" s="38"/>
      <c r="S312" s="41"/>
      <c r="T312" s="2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ht="18.75">
      <c r="A313" s="49"/>
      <c r="B313" s="43" t="s">
        <v>107</v>
      </c>
      <c r="C313" s="75"/>
      <c r="D313" s="75"/>
      <c r="E313" s="75"/>
      <c r="F313" s="75"/>
      <c r="G313" s="76"/>
      <c r="H313" s="76"/>
      <c r="I313" s="77"/>
      <c r="J313" s="76"/>
      <c r="K313" s="76"/>
      <c r="L313" s="76"/>
      <c r="M313" s="76"/>
      <c r="N313" s="20"/>
      <c r="O313" s="33"/>
      <c r="P313" s="38"/>
      <c r="Q313" s="33"/>
      <c r="R313" s="38"/>
      <c r="S313" s="41"/>
      <c r="T313" s="2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ht="18.75">
      <c r="A314" s="49"/>
      <c r="B314" s="60" t="s">
        <v>19</v>
      </c>
      <c r="C314" s="78">
        <f>+'[2]ก.แมลง _10'!$E$336</f>
        <v>10927700</v>
      </c>
      <c r="D314" s="78">
        <f>+'[2]ก.แมลง _10'!$F$336</f>
        <v>0</v>
      </c>
      <c r="E314" s="78">
        <f>+'[2]ก.แมลง _10'!$G$336</f>
        <v>44050</v>
      </c>
      <c r="F314" s="78">
        <f>+'[2]ก.แมลง _10'!$H$336</f>
        <v>3379245.36</v>
      </c>
      <c r="G314" s="85">
        <f>+D314+E314+F314</f>
        <v>3423295.36</v>
      </c>
      <c r="H314" s="85">
        <f>+C314-D314-E314-F314</f>
        <v>7504404.640000001</v>
      </c>
      <c r="I314" s="86">
        <f>+D314/C314*100</f>
        <v>0</v>
      </c>
      <c r="J314" s="81">
        <f>+E314/C314*100</f>
        <v>0.4031040383612288</v>
      </c>
      <c r="K314" s="81">
        <f>+F314/C314*100</f>
        <v>30.92366518114516</v>
      </c>
      <c r="L314" s="81">
        <f>+G314/C314*100</f>
        <v>31.32676921950639</v>
      </c>
      <c r="M314" s="81">
        <f>+H314/C314*100</f>
        <v>68.67323078049361</v>
      </c>
      <c r="N314" s="20"/>
      <c r="O314" s="33"/>
      <c r="P314" s="38"/>
      <c r="Q314" s="33"/>
      <c r="R314" s="38"/>
      <c r="S314" s="41"/>
      <c r="T314" s="2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ht="18.75">
      <c r="A315" s="49"/>
      <c r="B315" s="61" t="s">
        <v>20</v>
      </c>
      <c r="C315" s="78">
        <f>+'[2]ก.แมลง _10'!$E$337</f>
        <v>6738100</v>
      </c>
      <c r="D315" s="78">
        <f>+'[2]ก.แมลง _10'!$F$337</f>
        <v>0</v>
      </c>
      <c r="E315" s="78">
        <f>+'[2]ก.แมลง _10'!$G$337</f>
        <v>633500</v>
      </c>
      <c r="F315" s="78">
        <f>+'[2]ก.แมลง _10'!$H$337</f>
        <v>1873000</v>
      </c>
      <c r="G315" s="79">
        <f>+D315+E315+F315</f>
        <v>2506500</v>
      </c>
      <c r="H315" s="79">
        <f>+C315-D315-E315-F315</f>
        <v>4231600</v>
      </c>
      <c r="I315" s="80">
        <f>+D315/C315*100</f>
        <v>0</v>
      </c>
      <c r="J315" s="81">
        <f>+E315/C315*100</f>
        <v>9.401760140098842</v>
      </c>
      <c r="K315" s="81">
        <f>+F315/C315*100</f>
        <v>27.797153500244875</v>
      </c>
      <c r="L315" s="81">
        <f>+G315/C315*100</f>
        <v>37.19891364034372</v>
      </c>
      <c r="M315" s="81">
        <f>+H315/C315*100</f>
        <v>62.801086359656274</v>
      </c>
      <c r="N315" s="20"/>
      <c r="O315" s="33"/>
      <c r="P315" s="38"/>
      <c r="Q315" s="33"/>
      <c r="R315" s="38"/>
      <c r="S315" s="41"/>
      <c r="T315" s="2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ht="18.75">
      <c r="A316" s="49"/>
      <c r="B316" s="62" t="s">
        <v>21</v>
      </c>
      <c r="C316" s="78">
        <f>+'[2]ก.แมลง _10'!$E$338</f>
        <v>0</v>
      </c>
      <c r="D316" s="78">
        <f>+'[2]ก.แมลง _10'!$F$338</f>
        <v>0</v>
      </c>
      <c r="E316" s="78">
        <f>+'[2]ก.แมลง _10'!$G$338</f>
        <v>0</v>
      </c>
      <c r="F316" s="78">
        <f>+'[2]ก.แมลง _10'!$H$338</f>
        <v>0</v>
      </c>
      <c r="G316" s="79">
        <f>+D316+E316+F316</f>
        <v>0</v>
      </c>
      <c r="H316" s="79">
        <f>+C316-D316-E316-F316</f>
        <v>0</v>
      </c>
      <c r="I316" s="80" t="e">
        <f>+D316/C316*100</f>
        <v>#DIV/0!</v>
      </c>
      <c r="J316" s="81" t="e">
        <f>+E316/C316*100</f>
        <v>#DIV/0!</v>
      </c>
      <c r="K316" s="81" t="e">
        <f>+F316/C316*100</f>
        <v>#DIV/0!</v>
      </c>
      <c r="L316" s="81" t="e">
        <f>+G316/C316*100</f>
        <v>#DIV/0!</v>
      </c>
      <c r="M316" s="81" t="e">
        <f>+H316/C316*100</f>
        <v>#DIV/0!</v>
      </c>
      <c r="N316" s="20"/>
      <c r="O316" s="33"/>
      <c r="P316" s="38"/>
      <c r="Q316" s="33"/>
      <c r="R316" s="38"/>
      <c r="S316" s="41"/>
      <c r="T316" s="2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ht="18.75">
      <c r="A317" s="49"/>
      <c r="B317" s="64" t="s">
        <v>13</v>
      </c>
      <c r="C317" s="108">
        <f aca="true" t="shared" si="145" ref="C317:H317">SUM(C314:C316)</f>
        <v>17665800</v>
      </c>
      <c r="D317" s="108">
        <f t="shared" si="145"/>
        <v>0</v>
      </c>
      <c r="E317" s="108">
        <f t="shared" si="145"/>
        <v>677550</v>
      </c>
      <c r="F317" s="108">
        <f t="shared" si="145"/>
        <v>5252245.359999999</v>
      </c>
      <c r="G317" s="108">
        <f t="shared" si="145"/>
        <v>5929795.359999999</v>
      </c>
      <c r="H317" s="108">
        <f t="shared" si="145"/>
        <v>11736004.64</v>
      </c>
      <c r="I317" s="108">
        <f>+D317/C317*100</f>
        <v>0</v>
      </c>
      <c r="J317" s="108">
        <f>+E317/C317*100</f>
        <v>3.8353768298067448</v>
      </c>
      <c r="K317" s="108">
        <f>+F317/C317*100</f>
        <v>29.731149226188453</v>
      </c>
      <c r="L317" s="108">
        <f>+G317/C317*100</f>
        <v>33.5665260559952</v>
      </c>
      <c r="M317" s="108">
        <f>+H317/C317*100</f>
        <v>66.4334739440048</v>
      </c>
      <c r="N317" s="20"/>
      <c r="O317" s="16"/>
      <c r="P317" s="42"/>
      <c r="Q317" s="16"/>
      <c r="R317" s="16"/>
      <c r="S317" s="33"/>
      <c r="T317" s="36"/>
      <c r="U317" s="36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ht="18.75">
      <c r="A318" s="49"/>
      <c r="B318" s="17" t="s">
        <v>133</v>
      </c>
      <c r="C318" s="70"/>
      <c r="D318" s="70"/>
      <c r="E318" s="70"/>
      <c r="F318" s="70"/>
      <c r="G318" s="72"/>
      <c r="H318" s="72"/>
      <c r="I318" s="73"/>
      <c r="J318" s="72"/>
      <c r="K318" s="72"/>
      <c r="L318" s="72"/>
      <c r="M318" s="72"/>
      <c r="N318" s="20"/>
      <c r="O318" s="33"/>
      <c r="P318" s="38"/>
      <c r="Q318" s="33"/>
      <c r="R318" s="38"/>
      <c r="S318" s="34"/>
      <c r="T318" s="34"/>
      <c r="U318" s="34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ht="18.75">
      <c r="A319" s="49"/>
      <c r="B319" s="43" t="s">
        <v>110</v>
      </c>
      <c r="C319" s="74"/>
      <c r="D319" s="74"/>
      <c r="E319" s="74"/>
      <c r="F319" s="74"/>
      <c r="G319" s="76"/>
      <c r="H319" s="76"/>
      <c r="I319" s="77"/>
      <c r="J319" s="76"/>
      <c r="K319" s="76"/>
      <c r="L319" s="76"/>
      <c r="M319" s="76"/>
      <c r="N319" s="20"/>
      <c r="O319" s="33"/>
      <c r="P319" s="38"/>
      <c r="Q319" s="33"/>
      <c r="R319" s="38"/>
      <c r="S319" s="34"/>
      <c r="T319" s="34"/>
      <c r="U319" s="34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ht="18.75">
      <c r="A320" s="49"/>
      <c r="B320" s="60" t="s">
        <v>19</v>
      </c>
      <c r="C320" s="78">
        <f>+'[2]ก.แมลง _10'!$E$354</f>
        <v>93800</v>
      </c>
      <c r="D320" s="78">
        <f>+'[2]ก.แมลง _10'!$F$354</f>
        <v>0</v>
      </c>
      <c r="E320" s="78">
        <f>+'[2]ก.แมลง _10'!$G$354</f>
        <v>0</v>
      </c>
      <c r="F320" s="78">
        <f>+'[2]ก.แมลง _10'!$H$354</f>
        <v>4260</v>
      </c>
      <c r="G320" s="85">
        <f>+D320+E320+F320</f>
        <v>4260</v>
      </c>
      <c r="H320" s="85">
        <f>+C320-D320-E320-F320</f>
        <v>89540</v>
      </c>
      <c r="I320" s="86">
        <f>+D320/C320*100</f>
        <v>0</v>
      </c>
      <c r="J320" s="81">
        <f>+E320/C320*100</f>
        <v>0</v>
      </c>
      <c r="K320" s="87">
        <f>+F320/C320*100</f>
        <v>4.541577825159915</v>
      </c>
      <c r="L320" s="87">
        <f>+G320/C320*100</f>
        <v>4.541577825159915</v>
      </c>
      <c r="M320" s="87">
        <f>+H320/C320*100</f>
        <v>95.45842217484008</v>
      </c>
      <c r="N320" s="20"/>
      <c r="O320" s="33"/>
      <c r="P320" s="38"/>
      <c r="Q320" s="33"/>
      <c r="R320" s="38"/>
      <c r="S320" s="34"/>
      <c r="T320" s="34"/>
      <c r="U320" s="34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ht="18.75">
      <c r="A321" s="49"/>
      <c r="B321" s="64" t="s">
        <v>13</v>
      </c>
      <c r="C321" s="82">
        <f aca="true" t="shared" si="146" ref="C321:H321">SUM(C320:C320)</f>
        <v>93800</v>
      </c>
      <c r="D321" s="82">
        <f t="shared" si="146"/>
        <v>0</v>
      </c>
      <c r="E321" s="82">
        <f t="shared" si="146"/>
        <v>0</v>
      </c>
      <c r="F321" s="82">
        <f t="shared" si="146"/>
        <v>4260</v>
      </c>
      <c r="G321" s="82">
        <f t="shared" si="146"/>
        <v>4260</v>
      </c>
      <c r="H321" s="82">
        <f t="shared" si="146"/>
        <v>89540</v>
      </c>
      <c r="I321" s="83">
        <f>+D321/C321*100</f>
        <v>0</v>
      </c>
      <c r="J321" s="84">
        <f>+E321/C321*100</f>
        <v>0</v>
      </c>
      <c r="K321" s="84">
        <f>+F321/C321*100</f>
        <v>4.541577825159915</v>
      </c>
      <c r="L321" s="84">
        <f>+G321/C321*100</f>
        <v>4.541577825159915</v>
      </c>
      <c r="M321" s="84">
        <f>+H321/C321*100</f>
        <v>95.45842217484008</v>
      </c>
      <c r="N321" s="20"/>
      <c r="O321" s="33"/>
      <c r="P321" s="38"/>
      <c r="Q321" s="33"/>
      <c r="R321" s="38"/>
      <c r="S321" s="34"/>
      <c r="T321" s="34"/>
      <c r="U321" s="34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ht="18.75">
      <c r="A322" s="49"/>
      <c r="B322" s="43" t="s">
        <v>130</v>
      </c>
      <c r="C322" s="74"/>
      <c r="D322" s="74"/>
      <c r="E322" s="74"/>
      <c r="F322" s="74"/>
      <c r="G322" s="76"/>
      <c r="H322" s="76"/>
      <c r="I322" s="77"/>
      <c r="J322" s="76"/>
      <c r="K322" s="76"/>
      <c r="L322" s="76"/>
      <c r="M322" s="76"/>
      <c r="N322" s="20"/>
      <c r="O322" s="33"/>
      <c r="P322" s="38"/>
      <c r="Q322" s="33"/>
      <c r="R322" s="38"/>
      <c r="S322" s="34"/>
      <c r="T322" s="34"/>
      <c r="U322" s="34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ht="18.75">
      <c r="A323" s="49"/>
      <c r="B323" s="60" t="s">
        <v>19</v>
      </c>
      <c r="C323" s="78">
        <f>+'[2]ก.แมลง _10'!$E$379</f>
        <v>0</v>
      </c>
      <c r="D323" s="78">
        <f>+'[2]ก.แมลง _10'!$F$379</f>
        <v>0</v>
      </c>
      <c r="E323" s="78">
        <f>+'[2]ก.แมลง _10'!$G$379</f>
        <v>0</v>
      </c>
      <c r="F323" s="78">
        <f>+'[2]ก.แมลง _10'!$H$379</f>
        <v>0</v>
      </c>
      <c r="G323" s="85">
        <f>+D323+E323+F323</f>
        <v>0</v>
      </c>
      <c r="H323" s="85">
        <f>+C323-D323-E323-F323</f>
        <v>0</v>
      </c>
      <c r="I323" s="86" t="e">
        <f>+D323/C323*100</f>
        <v>#DIV/0!</v>
      </c>
      <c r="J323" s="81" t="e">
        <f>+E323/C323*100</f>
        <v>#DIV/0!</v>
      </c>
      <c r="K323" s="81" t="e">
        <f>+F323/C323*100</f>
        <v>#DIV/0!</v>
      </c>
      <c r="L323" s="81" t="e">
        <f>+G323/C323*100</f>
        <v>#DIV/0!</v>
      </c>
      <c r="M323" s="81" t="e">
        <f>+H323/C323*100</f>
        <v>#DIV/0!</v>
      </c>
      <c r="N323" s="20"/>
      <c r="O323" s="33"/>
      <c r="P323" s="38"/>
      <c r="Q323" s="33"/>
      <c r="R323" s="38"/>
      <c r="S323" s="34"/>
      <c r="T323" s="34"/>
      <c r="U323" s="34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ht="18.75">
      <c r="A324" s="49"/>
      <c r="B324" s="61" t="s">
        <v>20</v>
      </c>
      <c r="C324" s="78">
        <f>+'[2]ก.แมลง _10'!$E$380</f>
        <v>0</v>
      </c>
      <c r="D324" s="78">
        <f>+'[2]ก.แมลง _10'!$F$380</f>
        <v>0</v>
      </c>
      <c r="E324" s="78">
        <f>+'[2]ก.แมลง _10'!$G$380</f>
        <v>0</v>
      </c>
      <c r="F324" s="78">
        <f>+'[2]ก.แมลง _10'!$H$380</f>
        <v>0</v>
      </c>
      <c r="G324" s="79">
        <f>+D324+E324+F324</f>
        <v>0</v>
      </c>
      <c r="H324" s="79">
        <f>+C324-D324-E324-F324</f>
        <v>0</v>
      </c>
      <c r="I324" s="80" t="e">
        <f>+D324/C324*100</f>
        <v>#DIV/0!</v>
      </c>
      <c r="J324" s="81" t="e">
        <f>+E324/C324*100</f>
        <v>#DIV/0!</v>
      </c>
      <c r="K324" s="81" t="e">
        <f>+F324/C324*100</f>
        <v>#DIV/0!</v>
      </c>
      <c r="L324" s="81" t="e">
        <f>+G324/C324*100</f>
        <v>#DIV/0!</v>
      </c>
      <c r="M324" s="81" t="e">
        <f>+H324/C324*100</f>
        <v>#DIV/0!</v>
      </c>
      <c r="N324" s="20"/>
      <c r="O324" s="33"/>
      <c r="P324" s="38"/>
      <c r="Q324" s="33"/>
      <c r="R324" s="38"/>
      <c r="S324" s="34"/>
      <c r="T324" s="34"/>
      <c r="U324" s="34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ht="18.75">
      <c r="A325" s="49"/>
      <c r="B325" s="64" t="s">
        <v>13</v>
      </c>
      <c r="C325" s="82">
        <f aca="true" t="shared" si="147" ref="C325:H325">SUM(C323:C324)</f>
        <v>0</v>
      </c>
      <c r="D325" s="82">
        <f t="shared" si="147"/>
        <v>0</v>
      </c>
      <c r="E325" s="82">
        <f t="shared" si="147"/>
        <v>0</v>
      </c>
      <c r="F325" s="82">
        <f t="shared" si="147"/>
        <v>0</v>
      </c>
      <c r="G325" s="82">
        <f t="shared" si="147"/>
        <v>0</v>
      </c>
      <c r="H325" s="82">
        <f t="shared" si="147"/>
        <v>0</v>
      </c>
      <c r="I325" s="83" t="e">
        <f>+D325/C325*100</f>
        <v>#DIV/0!</v>
      </c>
      <c r="J325" s="84" t="e">
        <f>+E325/C325*100</f>
        <v>#DIV/0!</v>
      </c>
      <c r="K325" s="84" t="e">
        <f>+F325/C325*100</f>
        <v>#DIV/0!</v>
      </c>
      <c r="L325" s="84" t="e">
        <f>+G325/C325*100</f>
        <v>#DIV/0!</v>
      </c>
      <c r="M325" s="84" t="e">
        <f>+H325/C325*100</f>
        <v>#DIV/0!</v>
      </c>
      <c r="N325" s="20"/>
      <c r="O325" s="33"/>
      <c r="P325" s="38"/>
      <c r="Q325" s="33"/>
      <c r="R325" s="38"/>
      <c r="S325" s="34"/>
      <c r="T325" s="34"/>
      <c r="U325" s="34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ht="18.75">
      <c r="A326" s="49"/>
      <c r="B326" s="17" t="s">
        <v>128</v>
      </c>
      <c r="C326" s="88"/>
      <c r="D326" s="88"/>
      <c r="E326" s="88"/>
      <c r="F326" s="88"/>
      <c r="G326" s="89"/>
      <c r="H326" s="89"/>
      <c r="I326" s="90"/>
      <c r="J326" s="89"/>
      <c r="K326" s="89"/>
      <c r="L326" s="89"/>
      <c r="M326" s="89"/>
      <c r="N326" s="20"/>
      <c r="O326" s="33"/>
      <c r="P326" s="38"/>
      <c r="Q326" s="33"/>
      <c r="R326" s="38"/>
      <c r="S326" s="34"/>
      <c r="T326" s="34"/>
      <c r="U326" s="34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ht="18.75">
      <c r="A327" s="49"/>
      <c r="B327" s="43" t="s">
        <v>129</v>
      </c>
      <c r="C327" s="91"/>
      <c r="D327" s="91"/>
      <c r="E327" s="91"/>
      <c r="F327" s="91"/>
      <c r="G327" s="92"/>
      <c r="H327" s="92"/>
      <c r="I327" s="93"/>
      <c r="J327" s="92"/>
      <c r="K327" s="92"/>
      <c r="L327" s="92"/>
      <c r="M327" s="92"/>
      <c r="N327" s="20"/>
      <c r="O327" s="33"/>
      <c r="P327" s="38"/>
      <c r="Q327" s="33"/>
      <c r="R327" s="38"/>
      <c r="S327" s="34"/>
      <c r="T327" s="34"/>
      <c r="U327" s="34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ht="18.75">
      <c r="A328" s="49"/>
      <c r="B328" s="66" t="s">
        <v>18</v>
      </c>
      <c r="C328" s="94">
        <f>+'[2]ก.แมลง _10'!$E$402</f>
        <v>1364000</v>
      </c>
      <c r="D328" s="94">
        <f>+'[2]ก.แมลง _10'!$F$402</f>
        <v>0</v>
      </c>
      <c r="E328" s="94">
        <f>+'[2]ก.แมลง _10'!$G$402</f>
        <v>0</v>
      </c>
      <c r="F328" s="94">
        <f>+'[2]ก.แมลง _10'!$H$402</f>
        <v>897860</v>
      </c>
      <c r="G328" s="95">
        <f>+D328+E328+F328</f>
        <v>897860</v>
      </c>
      <c r="H328" s="95">
        <f>+C328-D328-E328-F328</f>
        <v>466140</v>
      </c>
      <c r="I328" s="96">
        <f>+D328/C328*100</f>
        <v>0</v>
      </c>
      <c r="J328" s="95">
        <f>+E328/C328*100</f>
        <v>0</v>
      </c>
      <c r="K328" s="95">
        <f>+F328/C328*100</f>
        <v>65.82551319648093</v>
      </c>
      <c r="L328" s="95">
        <f>+G328/C328*100</f>
        <v>65.82551319648093</v>
      </c>
      <c r="M328" s="95">
        <f>+H328/C328*100</f>
        <v>34.17448680351906</v>
      </c>
      <c r="N328" s="20"/>
      <c r="O328" s="33"/>
      <c r="P328" s="38"/>
      <c r="Q328" s="33"/>
      <c r="R328" s="38"/>
      <c r="S328" s="41"/>
      <c r="T328" s="2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ht="18.75">
      <c r="A329" s="49"/>
      <c r="B329" s="62" t="s">
        <v>19</v>
      </c>
      <c r="C329" s="97">
        <f>+'[2]ก.แมลง _10'!$E$403</f>
        <v>828600</v>
      </c>
      <c r="D329" s="97">
        <f>+'[2]ก.แมลง _10'!$F$403</f>
        <v>0</v>
      </c>
      <c r="E329" s="97">
        <f>+'[2]ก.แมลง _10'!$G$403</f>
        <v>0</v>
      </c>
      <c r="F329" s="97">
        <f>+'[2]ก.แมลง _10'!$H$403</f>
        <v>379750</v>
      </c>
      <c r="G329" s="98">
        <f>+D329+E329+F329</f>
        <v>379750</v>
      </c>
      <c r="H329" s="98">
        <f>+C329-D329-E329-F329</f>
        <v>448850</v>
      </c>
      <c r="I329" s="80">
        <f>+D329/C329*100</f>
        <v>0</v>
      </c>
      <c r="J329" s="98">
        <f>+E329/C329*100</f>
        <v>0</v>
      </c>
      <c r="K329" s="98">
        <f>+F329/C329*100</f>
        <v>45.83031619599324</v>
      </c>
      <c r="L329" s="98">
        <f>+G329/C329*100</f>
        <v>45.83031619599324</v>
      </c>
      <c r="M329" s="98">
        <f>+H329/C329*100</f>
        <v>54.169683804006766</v>
      </c>
      <c r="N329" s="20"/>
      <c r="O329" s="16"/>
      <c r="P329" s="42"/>
      <c r="Q329" s="16"/>
      <c r="R329" s="16"/>
      <c r="S329" s="33"/>
      <c r="T329" s="36"/>
      <c r="U329" s="36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ht="18.75">
      <c r="A330" s="49"/>
      <c r="B330" s="65" t="s">
        <v>13</v>
      </c>
      <c r="C330" s="82">
        <f aca="true" t="shared" si="148" ref="C330:H330">SUM(C328:C329)</f>
        <v>2192600</v>
      </c>
      <c r="D330" s="82">
        <f t="shared" si="148"/>
        <v>0</v>
      </c>
      <c r="E330" s="82">
        <f t="shared" si="148"/>
        <v>0</v>
      </c>
      <c r="F330" s="82">
        <f t="shared" si="148"/>
        <v>1277610</v>
      </c>
      <c r="G330" s="82">
        <f t="shared" si="148"/>
        <v>1277610</v>
      </c>
      <c r="H330" s="82">
        <f t="shared" si="148"/>
        <v>914990</v>
      </c>
      <c r="I330" s="99">
        <f>+D330/C330*100</f>
        <v>0</v>
      </c>
      <c r="J330" s="100">
        <f>+E330/C330*100</f>
        <v>0</v>
      </c>
      <c r="K330" s="100">
        <f>+F330/C330*100</f>
        <v>58.26917814466843</v>
      </c>
      <c r="L330" s="100">
        <f>+G330/C330*100</f>
        <v>58.26917814466843</v>
      </c>
      <c r="M330" s="100">
        <f>+H330/C330*100</f>
        <v>41.73082185533157</v>
      </c>
      <c r="N330" s="20"/>
      <c r="O330" s="16"/>
      <c r="P330" s="42"/>
      <c r="Q330" s="16"/>
      <c r="R330" s="16"/>
      <c r="S330" s="33"/>
      <c r="T330" s="36"/>
      <c r="U330" s="36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ht="19.5" thickBot="1">
      <c r="A331" s="49"/>
      <c r="B331" s="18" t="s">
        <v>132</v>
      </c>
      <c r="C331" s="101"/>
      <c r="D331" s="101"/>
      <c r="E331" s="101"/>
      <c r="F331" s="101"/>
      <c r="G331" s="102"/>
      <c r="H331" s="102"/>
      <c r="I331" s="103"/>
      <c r="J331" s="102"/>
      <c r="K331" s="102"/>
      <c r="L331" s="102"/>
      <c r="M331" s="102"/>
      <c r="N331" s="20"/>
      <c r="O331" s="16"/>
      <c r="P331" s="42"/>
      <c r="Q331" s="16"/>
      <c r="R331" s="16"/>
      <c r="S331" s="33"/>
      <c r="T331" s="36"/>
      <c r="U331" s="36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ht="19.5" thickTop="1">
      <c r="A332" s="50"/>
      <c r="B332" s="60" t="s">
        <v>18</v>
      </c>
      <c r="C332" s="78">
        <f aca="true" t="shared" si="149" ref="C332:H332">+C328</f>
        <v>1364000</v>
      </c>
      <c r="D332" s="78">
        <f t="shared" si="149"/>
        <v>0</v>
      </c>
      <c r="E332" s="78">
        <f t="shared" si="149"/>
        <v>0</v>
      </c>
      <c r="F332" s="78">
        <f t="shared" si="149"/>
        <v>897860</v>
      </c>
      <c r="G332" s="78">
        <f t="shared" si="149"/>
        <v>897860</v>
      </c>
      <c r="H332" s="78">
        <f t="shared" si="149"/>
        <v>466140</v>
      </c>
      <c r="I332" s="86">
        <f aca="true" t="shared" si="150" ref="I332:I337">+D332/C332*100</f>
        <v>0</v>
      </c>
      <c r="J332" s="81">
        <f aca="true" t="shared" si="151" ref="J332:J337">+E332/C332*100</f>
        <v>0</v>
      </c>
      <c r="K332" s="81">
        <f aca="true" t="shared" si="152" ref="K332:K337">+F332/C332*100</f>
        <v>65.82551319648093</v>
      </c>
      <c r="L332" s="81">
        <f aca="true" t="shared" si="153" ref="L332:L337">+G332/C332*100</f>
        <v>65.82551319648093</v>
      </c>
      <c r="M332" s="81">
        <f aca="true" t="shared" si="154" ref="M332:M337">+H332/C332*100</f>
        <v>34.17448680351906</v>
      </c>
      <c r="N332" s="20"/>
      <c r="O332" s="16"/>
      <c r="P332" s="42"/>
      <c r="Q332" s="16"/>
      <c r="R332" s="16"/>
      <c r="S332" s="33"/>
      <c r="T332" s="36"/>
      <c r="U332" s="36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ht="18.75">
      <c r="A333" s="49"/>
      <c r="B333" s="62" t="s">
        <v>19</v>
      </c>
      <c r="C333" s="97">
        <f aca="true" t="shared" si="155" ref="C333:H333">+C307+C314+C320+C323+C329</f>
        <v>12604100</v>
      </c>
      <c r="D333" s="97">
        <f t="shared" si="155"/>
        <v>0</v>
      </c>
      <c r="E333" s="97">
        <f t="shared" si="155"/>
        <v>44050</v>
      </c>
      <c r="F333" s="97">
        <f t="shared" si="155"/>
        <v>4290305.59</v>
      </c>
      <c r="G333" s="97">
        <f t="shared" si="155"/>
        <v>4334355.59</v>
      </c>
      <c r="H333" s="97">
        <f t="shared" si="155"/>
        <v>8269744.41</v>
      </c>
      <c r="I333" s="86">
        <f t="shared" si="150"/>
        <v>0</v>
      </c>
      <c r="J333" s="81">
        <f t="shared" si="151"/>
        <v>0.34948945184503455</v>
      </c>
      <c r="K333" s="81">
        <f t="shared" si="152"/>
        <v>34.03896819288961</v>
      </c>
      <c r="L333" s="81">
        <f t="shared" si="153"/>
        <v>34.38845764473465</v>
      </c>
      <c r="M333" s="81">
        <f t="shared" si="154"/>
        <v>65.61154235526536</v>
      </c>
      <c r="N333" s="20"/>
      <c r="O333" s="16"/>
      <c r="P333" s="42"/>
      <c r="Q333" s="16"/>
      <c r="R333" s="16"/>
      <c r="S333" s="33"/>
      <c r="T333" s="36"/>
      <c r="U333" s="36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ht="18.75">
      <c r="A334" s="49"/>
      <c r="B334" s="61" t="s">
        <v>20</v>
      </c>
      <c r="C334" s="104">
        <f aca="true" t="shared" si="156" ref="C334:H334">+C308+C315+C324</f>
        <v>6917860</v>
      </c>
      <c r="D334" s="104">
        <f t="shared" si="156"/>
        <v>0</v>
      </c>
      <c r="E334" s="104">
        <f t="shared" si="156"/>
        <v>633500</v>
      </c>
      <c r="F334" s="104">
        <f t="shared" si="156"/>
        <v>2052760</v>
      </c>
      <c r="G334" s="104">
        <f t="shared" si="156"/>
        <v>2686260</v>
      </c>
      <c r="H334" s="104">
        <f t="shared" si="156"/>
        <v>4231600</v>
      </c>
      <c r="I334" s="104">
        <f t="shared" si="150"/>
        <v>0</v>
      </c>
      <c r="J334" s="104">
        <f t="shared" si="151"/>
        <v>9.157456207555516</v>
      </c>
      <c r="K334" s="104">
        <f t="shared" si="152"/>
        <v>29.673338286695593</v>
      </c>
      <c r="L334" s="104">
        <f t="shared" si="153"/>
        <v>38.830794494251116</v>
      </c>
      <c r="M334" s="104">
        <f t="shared" si="154"/>
        <v>61.16920550574889</v>
      </c>
      <c r="N334" s="20"/>
      <c r="O334" s="16"/>
      <c r="P334" s="42"/>
      <c r="Q334" s="16"/>
      <c r="R334" s="16"/>
      <c r="S334" s="33"/>
      <c r="T334" s="36"/>
      <c r="U334" s="36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ht="18.75">
      <c r="A335" s="49"/>
      <c r="B335" s="62" t="s">
        <v>21</v>
      </c>
      <c r="C335" s="97">
        <f aca="true" t="shared" si="157" ref="C335:H335">+C309+C316</f>
        <v>0</v>
      </c>
      <c r="D335" s="97">
        <f t="shared" si="157"/>
        <v>0</v>
      </c>
      <c r="E335" s="97">
        <f t="shared" si="157"/>
        <v>0</v>
      </c>
      <c r="F335" s="97">
        <f t="shared" si="157"/>
        <v>0</v>
      </c>
      <c r="G335" s="97">
        <f t="shared" si="157"/>
        <v>0</v>
      </c>
      <c r="H335" s="97">
        <f t="shared" si="157"/>
        <v>0</v>
      </c>
      <c r="I335" s="86" t="e">
        <f t="shared" si="150"/>
        <v>#DIV/0!</v>
      </c>
      <c r="J335" s="81" t="e">
        <f t="shared" si="151"/>
        <v>#DIV/0!</v>
      </c>
      <c r="K335" s="81" t="e">
        <f t="shared" si="152"/>
        <v>#DIV/0!</v>
      </c>
      <c r="L335" s="81" t="e">
        <f t="shared" si="153"/>
        <v>#DIV/0!</v>
      </c>
      <c r="M335" s="81" t="e">
        <f t="shared" si="154"/>
        <v>#DIV/0!</v>
      </c>
      <c r="N335" s="20"/>
      <c r="O335" s="16"/>
      <c r="P335" s="42"/>
      <c r="Q335" s="16"/>
      <c r="R335" s="16"/>
      <c r="S335" s="33"/>
      <c r="T335" s="36"/>
      <c r="U335" s="36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ht="18.75">
      <c r="A336" s="49"/>
      <c r="B336" s="67" t="s">
        <v>22</v>
      </c>
      <c r="C336" s="105">
        <f aca="true" t="shared" si="158" ref="C336:H336">+C310</f>
        <v>0</v>
      </c>
      <c r="D336" s="105">
        <f t="shared" si="158"/>
        <v>0</v>
      </c>
      <c r="E336" s="105">
        <f t="shared" si="158"/>
        <v>0</v>
      </c>
      <c r="F336" s="105">
        <f t="shared" si="158"/>
        <v>0</v>
      </c>
      <c r="G336" s="105">
        <f t="shared" si="158"/>
        <v>0</v>
      </c>
      <c r="H336" s="105">
        <f t="shared" si="158"/>
        <v>0</v>
      </c>
      <c r="I336" s="86" t="e">
        <f t="shared" si="150"/>
        <v>#DIV/0!</v>
      </c>
      <c r="J336" s="81" t="e">
        <f t="shared" si="151"/>
        <v>#DIV/0!</v>
      </c>
      <c r="K336" s="81" t="e">
        <f t="shared" si="152"/>
        <v>#DIV/0!</v>
      </c>
      <c r="L336" s="81" t="e">
        <f t="shared" si="153"/>
        <v>#DIV/0!</v>
      </c>
      <c r="M336" s="81" t="e">
        <f t="shared" si="154"/>
        <v>#DIV/0!</v>
      </c>
      <c r="N336" s="20"/>
      <c r="O336" s="33"/>
      <c r="P336" s="38"/>
      <c r="Q336" s="33"/>
      <c r="R336" s="38"/>
      <c r="S336" s="34"/>
      <c r="T336" s="34"/>
      <c r="U336" s="34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ht="19.5" thickBot="1">
      <c r="A337" s="109"/>
      <c r="B337" s="68" t="s">
        <v>14</v>
      </c>
      <c r="C337" s="106">
        <f aca="true" t="shared" si="159" ref="C337:H337">SUM(C332:C336)</f>
        <v>20885960</v>
      </c>
      <c r="D337" s="106">
        <f t="shared" si="159"/>
        <v>0</v>
      </c>
      <c r="E337" s="106">
        <f t="shared" si="159"/>
        <v>677550</v>
      </c>
      <c r="F337" s="106">
        <f t="shared" si="159"/>
        <v>7240925.59</v>
      </c>
      <c r="G337" s="106">
        <f t="shared" si="159"/>
        <v>7918475.59</v>
      </c>
      <c r="H337" s="106">
        <f t="shared" si="159"/>
        <v>12967484.41</v>
      </c>
      <c r="I337" s="106">
        <f t="shared" si="150"/>
        <v>0</v>
      </c>
      <c r="J337" s="106">
        <f t="shared" si="151"/>
        <v>3.244045282093808</v>
      </c>
      <c r="K337" s="106">
        <f t="shared" si="152"/>
        <v>34.66886650170737</v>
      </c>
      <c r="L337" s="107">
        <f t="shared" si="153"/>
        <v>37.91291178380117</v>
      </c>
      <c r="M337" s="106">
        <f t="shared" si="154"/>
        <v>62.08708821619883</v>
      </c>
      <c r="N337" s="20"/>
      <c r="O337" s="33"/>
      <c r="P337" s="38"/>
      <c r="Q337" s="33"/>
      <c r="R337" s="38"/>
      <c r="S337" s="34"/>
      <c r="T337" s="34"/>
      <c r="U337" s="34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ht="19.5" thickTop="1">
      <c r="A338" s="69" t="s">
        <v>102</v>
      </c>
      <c r="B338" s="17" t="s">
        <v>42</v>
      </c>
      <c r="C338" s="71"/>
      <c r="D338" s="71"/>
      <c r="E338" s="71"/>
      <c r="F338" s="71"/>
      <c r="G338" s="72"/>
      <c r="H338" s="72"/>
      <c r="I338" s="73"/>
      <c r="J338" s="72"/>
      <c r="K338" s="72"/>
      <c r="L338" s="72"/>
      <c r="M338" s="58"/>
      <c r="N338" s="20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ht="18.75">
      <c r="A339" s="48" t="s">
        <v>60</v>
      </c>
      <c r="B339" s="43" t="s">
        <v>108</v>
      </c>
      <c r="C339" s="75"/>
      <c r="D339" s="75"/>
      <c r="E339" s="75"/>
      <c r="F339" s="75"/>
      <c r="G339" s="76"/>
      <c r="H339" s="76"/>
      <c r="I339" s="77"/>
      <c r="J339" s="76"/>
      <c r="K339" s="76"/>
      <c r="L339" s="76"/>
      <c r="M339" s="59"/>
      <c r="N339" s="20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ht="18.75">
      <c r="A340" s="49"/>
      <c r="B340" s="60" t="s">
        <v>19</v>
      </c>
      <c r="C340" s="78">
        <f>+'[2]ก.โรคไม่ติดต่อ _11'!$E$281</f>
        <v>1571470</v>
      </c>
      <c r="D340" s="78">
        <f>+'[2]ก.โรคไม่ติดต่อ _11'!$F$281</f>
        <v>0</v>
      </c>
      <c r="E340" s="78">
        <f>+'[2]ก.โรคไม่ติดต่อ _11'!$G$281</f>
        <v>144415.18</v>
      </c>
      <c r="F340" s="78">
        <f>+'[2]ก.โรคไม่ติดต่อ _11'!$H$281</f>
        <v>539304.5</v>
      </c>
      <c r="G340" s="85">
        <f>+D340+E340+F340</f>
        <v>683719.6799999999</v>
      </c>
      <c r="H340" s="81">
        <f>+C340-D340-E340-F340</f>
        <v>887750.3200000001</v>
      </c>
      <c r="I340" s="86">
        <f>+D340/C340*100</f>
        <v>0</v>
      </c>
      <c r="J340" s="81">
        <f>+E340/C340*100</f>
        <v>9.189814632159697</v>
      </c>
      <c r="K340" s="98">
        <f>+F340/C340*100</f>
        <v>34.31847251299738</v>
      </c>
      <c r="L340" s="81">
        <f>+G340/C340*100</f>
        <v>43.50828714515708</v>
      </c>
      <c r="M340" s="81">
        <f>+H340/C340*100</f>
        <v>56.49171285484292</v>
      </c>
      <c r="N340" s="39"/>
      <c r="O340" s="40"/>
      <c r="P340" s="40"/>
      <c r="Q340" s="40"/>
      <c r="R340" s="40"/>
      <c r="S340" s="41"/>
      <c r="T340" s="41"/>
      <c r="U340" s="41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ht="18.75">
      <c r="A341" s="49"/>
      <c r="B341" s="61" t="s">
        <v>20</v>
      </c>
      <c r="C341" s="97">
        <f>+'[2]ก.โรคไม่ติดต่อ _11'!$E$282</f>
        <v>323824.8</v>
      </c>
      <c r="D341" s="97">
        <f>+'[2]ก.โรคไม่ติดต่อ _11'!$F$282</f>
        <v>0</v>
      </c>
      <c r="E341" s="97">
        <f>+'[2]ก.โรคไม่ติดต่อ _11'!$G$282</f>
        <v>0</v>
      </c>
      <c r="F341" s="97">
        <f>+'[2]ก.โรคไม่ติดต่อ _11'!$H$282</f>
        <v>323824.8</v>
      </c>
      <c r="G341" s="79">
        <f>+D341+E341+F341</f>
        <v>323824.8</v>
      </c>
      <c r="H341" s="98">
        <f>+C341-D341-E341-F341</f>
        <v>0</v>
      </c>
      <c r="I341" s="80">
        <f>+D341/C341*100</f>
        <v>0</v>
      </c>
      <c r="J341" s="98">
        <f>+E341/C341*100</f>
        <v>0</v>
      </c>
      <c r="K341" s="98">
        <f>+F341/C341*100</f>
        <v>100</v>
      </c>
      <c r="L341" s="98">
        <f>+G341/C341*100</f>
        <v>100</v>
      </c>
      <c r="M341" s="98">
        <f>+H341/C341*100</f>
        <v>0</v>
      </c>
      <c r="N341" s="39"/>
      <c r="O341" s="40"/>
      <c r="P341" s="40"/>
      <c r="Q341" s="40"/>
      <c r="R341" s="40"/>
      <c r="S341" s="41"/>
      <c r="T341" s="41"/>
      <c r="U341" s="41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ht="18.75">
      <c r="A342" s="49"/>
      <c r="B342" s="62" t="s">
        <v>21</v>
      </c>
      <c r="C342" s="97">
        <f>+'[2]ก.โรคไม่ติดต่อ _11'!$E$283</f>
        <v>0</v>
      </c>
      <c r="D342" s="97">
        <f>+'[2]ก.โรคไม่ติดต่อ _11'!$F$283</f>
        <v>0</v>
      </c>
      <c r="E342" s="97">
        <f>+'[2]ก.โรคไม่ติดต่อ _11'!$G$283</f>
        <v>0</v>
      </c>
      <c r="F342" s="97">
        <f>+'[2]ก.โรคไม่ติดต่อ _11'!$H$283</f>
        <v>0</v>
      </c>
      <c r="G342" s="79">
        <f>+D342+E342+F342</f>
        <v>0</v>
      </c>
      <c r="H342" s="98">
        <f>+C342-D342-E342-F342</f>
        <v>0</v>
      </c>
      <c r="I342" s="80" t="e">
        <f>+D342/C342*100</f>
        <v>#DIV/0!</v>
      </c>
      <c r="J342" s="98" t="e">
        <f>+E342/C342*100</f>
        <v>#DIV/0!</v>
      </c>
      <c r="K342" s="98" t="e">
        <f>+F342/C342*100</f>
        <v>#DIV/0!</v>
      </c>
      <c r="L342" s="98" t="e">
        <f>+G342/C342*100</f>
        <v>#DIV/0!</v>
      </c>
      <c r="M342" s="98" t="e">
        <f>+H342/C342*100</f>
        <v>#DIV/0!</v>
      </c>
      <c r="N342" s="39"/>
      <c r="O342" s="40"/>
      <c r="P342" s="40"/>
      <c r="Q342" s="40"/>
      <c r="R342" s="40"/>
      <c r="S342" s="41"/>
      <c r="T342" s="41"/>
      <c r="U342" s="41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ht="18.75">
      <c r="A343" s="49"/>
      <c r="B343" s="63" t="s">
        <v>22</v>
      </c>
      <c r="C343" s="97">
        <f>+'[2]ก.โรคไม่ติดต่อ _11'!$E$284</f>
        <v>0</v>
      </c>
      <c r="D343" s="97">
        <f>+'[2]ก.โรคไม่ติดต่อ _11'!$F$284</f>
        <v>0</v>
      </c>
      <c r="E343" s="97">
        <f>+'[2]ก.โรคไม่ติดต่อ _11'!$G$284</f>
        <v>0</v>
      </c>
      <c r="F343" s="97">
        <f>+'[2]ก.โรคไม่ติดต่อ _11'!$H$284</f>
        <v>0</v>
      </c>
      <c r="G343" s="79">
        <f>+D343+E343+F343</f>
        <v>0</v>
      </c>
      <c r="H343" s="98">
        <f>+C343-D343-E343-F343</f>
        <v>0</v>
      </c>
      <c r="I343" s="80" t="e">
        <f>+D343/C343*100</f>
        <v>#DIV/0!</v>
      </c>
      <c r="J343" s="98" t="e">
        <f>+E343/C343*100</f>
        <v>#DIV/0!</v>
      </c>
      <c r="K343" s="98" t="e">
        <f>+F343/C343*100</f>
        <v>#DIV/0!</v>
      </c>
      <c r="L343" s="98" t="e">
        <f>+G343/C343*100</f>
        <v>#DIV/0!</v>
      </c>
      <c r="M343" s="98" t="e">
        <f>+H343/C343*100</f>
        <v>#DIV/0!</v>
      </c>
      <c r="N343" s="39"/>
      <c r="O343" s="40"/>
      <c r="P343" s="40"/>
      <c r="Q343" s="40"/>
      <c r="R343" s="40"/>
      <c r="S343" s="41"/>
      <c r="T343" s="41"/>
      <c r="U343" s="41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ht="18.75">
      <c r="A344" s="49"/>
      <c r="B344" s="64" t="s">
        <v>13</v>
      </c>
      <c r="C344" s="108">
        <f aca="true" t="shared" si="160" ref="C344:H344">SUM(C340:C343)</f>
        <v>1895294.8</v>
      </c>
      <c r="D344" s="108">
        <f t="shared" si="160"/>
        <v>0</v>
      </c>
      <c r="E344" s="108">
        <f t="shared" si="160"/>
        <v>144415.18</v>
      </c>
      <c r="F344" s="108">
        <f t="shared" si="160"/>
        <v>863129.3</v>
      </c>
      <c r="G344" s="108">
        <f t="shared" si="160"/>
        <v>1007544.48</v>
      </c>
      <c r="H344" s="108">
        <f t="shared" si="160"/>
        <v>887750.3200000001</v>
      </c>
      <c r="I344" s="108">
        <f>+D344/C344*100</f>
        <v>0</v>
      </c>
      <c r="J344" s="108">
        <f>+E344/C344*100</f>
        <v>7.61966845474382</v>
      </c>
      <c r="K344" s="108">
        <f>+F344/C344*100</f>
        <v>45.54063568369417</v>
      </c>
      <c r="L344" s="108">
        <f>+G344/C344*100</f>
        <v>53.160304138437986</v>
      </c>
      <c r="M344" s="108">
        <f>+H344/C344*100</f>
        <v>46.839695861562014</v>
      </c>
      <c r="N344" s="20"/>
      <c r="O344" s="16"/>
      <c r="P344" s="42"/>
      <c r="Q344" s="16"/>
      <c r="R344" s="16"/>
      <c r="S344" s="25"/>
      <c r="T344" s="24"/>
      <c r="U344" s="24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ht="18.75">
      <c r="A345" s="49"/>
      <c r="B345" s="17" t="s">
        <v>109</v>
      </c>
      <c r="C345" s="71"/>
      <c r="D345" s="71"/>
      <c r="E345" s="71"/>
      <c r="F345" s="71"/>
      <c r="G345" s="72"/>
      <c r="H345" s="72"/>
      <c r="I345" s="73"/>
      <c r="J345" s="72"/>
      <c r="K345" s="72"/>
      <c r="L345" s="72"/>
      <c r="M345" s="72"/>
      <c r="N345" s="20"/>
      <c r="O345" s="33"/>
      <c r="P345" s="38"/>
      <c r="Q345" s="33"/>
      <c r="R345" s="38"/>
      <c r="S345" s="41"/>
      <c r="T345" s="2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ht="18.75">
      <c r="A346" s="49"/>
      <c r="B346" s="43" t="s">
        <v>107</v>
      </c>
      <c r="C346" s="75"/>
      <c r="D346" s="75"/>
      <c r="E346" s="75"/>
      <c r="F346" s="75"/>
      <c r="G346" s="76"/>
      <c r="H346" s="76"/>
      <c r="I346" s="77"/>
      <c r="J346" s="76"/>
      <c r="K346" s="76"/>
      <c r="L346" s="76"/>
      <c r="M346" s="76"/>
      <c r="N346" s="20"/>
      <c r="O346" s="33"/>
      <c r="P346" s="38"/>
      <c r="Q346" s="33"/>
      <c r="R346" s="38"/>
      <c r="S346" s="41"/>
      <c r="T346" s="2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ht="18.75">
      <c r="A347" s="49"/>
      <c r="B347" s="60" t="s">
        <v>19</v>
      </c>
      <c r="C347" s="78">
        <f>+'[2]ก.โรคไม่ติดต่อ _11'!$E$336</f>
        <v>3984800</v>
      </c>
      <c r="D347" s="78">
        <f>+'[2]ก.โรคไม่ติดต่อ _11'!$F$336</f>
        <v>0</v>
      </c>
      <c r="E347" s="78">
        <f>+'[2]ก.โรคไม่ติดต่อ _11'!$G$336</f>
        <v>1868000</v>
      </c>
      <c r="F347" s="78">
        <f>+'[2]ก.โรคไม่ติดต่อ _11'!$H$336</f>
        <v>1285751.55</v>
      </c>
      <c r="G347" s="85">
        <f>+D347+E347+F347</f>
        <v>3153751.55</v>
      </c>
      <c r="H347" s="85">
        <f>+C347-D347-E347-F347</f>
        <v>831048.45</v>
      </c>
      <c r="I347" s="86">
        <f>+D347/C347*100</f>
        <v>0</v>
      </c>
      <c r="J347" s="81">
        <f>+E347/C347*100</f>
        <v>46.87813692029713</v>
      </c>
      <c r="K347" s="81">
        <f>+F347/C347*100</f>
        <v>32.266401074081514</v>
      </c>
      <c r="L347" s="81">
        <f>+G347/C347*100</f>
        <v>79.14453799437864</v>
      </c>
      <c r="M347" s="81">
        <f>+H347/C347*100</f>
        <v>20.855462005621362</v>
      </c>
      <c r="N347" s="20"/>
      <c r="O347" s="33"/>
      <c r="P347" s="38"/>
      <c r="Q347" s="33"/>
      <c r="R347" s="38"/>
      <c r="S347" s="41"/>
      <c r="T347" s="2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ht="18.75">
      <c r="A348" s="49"/>
      <c r="B348" s="61" t="s">
        <v>20</v>
      </c>
      <c r="C348" s="78">
        <f>+'[2]ก.โรคไม่ติดต่อ _11'!$E$337</f>
        <v>0</v>
      </c>
      <c r="D348" s="78">
        <f>+'[2]ก.โรคไม่ติดต่อ _11'!$F$337</f>
        <v>0</v>
      </c>
      <c r="E348" s="78">
        <f>+'[2]ก.โรคไม่ติดต่อ _11'!$G$337</f>
        <v>0</v>
      </c>
      <c r="F348" s="78">
        <f>+'[2]ก.โรคไม่ติดต่อ _11'!$H$337</f>
        <v>0</v>
      </c>
      <c r="G348" s="79">
        <f>+D348+E348+F348</f>
        <v>0</v>
      </c>
      <c r="H348" s="79">
        <f>+C348-D348-E348-F348</f>
        <v>0</v>
      </c>
      <c r="I348" s="80" t="e">
        <f>+D348/C348*100</f>
        <v>#DIV/0!</v>
      </c>
      <c r="J348" s="81" t="e">
        <f>+E348/C348*100</f>
        <v>#DIV/0!</v>
      </c>
      <c r="K348" s="81" t="e">
        <f>+F348/C348*100</f>
        <v>#DIV/0!</v>
      </c>
      <c r="L348" s="81" t="e">
        <f>+G348/C348*100</f>
        <v>#DIV/0!</v>
      </c>
      <c r="M348" s="81" t="e">
        <f>+H348/C348*100</f>
        <v>#DIV/0!</v>
      </c>
      <c r="N348" s="20"/>
      <c r="O348" s="33"/>
      <c r="P348" s="38"/>
      <c r="Q348" s="33"/>
      <c r="R348" s="38"/>
      <c r="S348" s="41"/>
      <c r="T348" s="2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ht="18.75">
      <c r="A349" s="49"/>
      <c r="B349" s="62" t="s">
        <v>21</v>
      </c>
      <c r="C349" s="78">
        <f>+'[2]ก.โรคไม่ติดต่อ _11'!$E$338</f>
        <v>0</v>
      </c>
      <c r="D349" s="78">
        <f>+'[2]ก.โรคไม่ติดต่อ _11'!$F$338</f>
        <v>0</v>
      </c>
      <c r="E349" s="78">
        <f>+'[2]ก.โรคไม่ติดต่อ _11'!$G$338</f>
        <v>0</v>
      </c>
      <c r="F349" s="78">
        <f>+'[2]ก.โรคไม่ติดต่อ _11'!$H$338</f>
        <v>0</v>
      </c>
      <c r="G349" s="79">
        <f>+D349+E349+F349</f>
        <v>0</v>
      </c>
      <c r="H349" s="79">
        <f>+C349-D349-E349-F349</f>
        <v>0</v>
      </c>
      <c r="I349" s="80" t="e">
        <f>+D349/C349*100</f>
        <v>#DIV/0!</v>
      </c>
      <c r="J349" s="81" t="e">
        <f>+E349/C349*100</f>
        <v>#DIV/0!</v>
      </c>
      <c r="K349" s="81" t="e">
        <f>+F349/C349*100</f>
        <v>#DIV/0!</v>
      </c>
      <c r="L349" s="81" t="e">
        <f>+G349/C349*100</f>
        <v>#DIV/0!</v>
      </c>
      <c r="M349" s="81" t="e">
        <f>+H349/C349*100</f>
        <v>#DIV/0!</v>
      </c>
      <c r="N349" s="20"/>
      <c r="O349" s="33"/>
      <c r="P349" s="38"/>
      <c r="Q349" s="33"/>
      <c r="R349" s="38"/>
      <c r="S349" s="41"/>
      <c r="T349" s="2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ht="18.75">
      <c r="A350" s="49"/>
      <c r="B350" s="64" t="s">
        <v>13</v>
      </c>
      <c r="C350" s="108">
        <f aca="true" t="shared" si="161" ref="C350:H350">SUM(C347:C349)</f>
        <v>3984800</v>
      </c>
      <c r="D350" s="108">
        <f t="shared" si="161"/>
        <v>0</v>
      </c>
      <c r="E350" s="108">
        <f t="shared" si="161"/>
        <v>1868000</v>
      </c>
      <c r="F350" s="108">
        <f t="shared" si="161"/>
        <v>1285751.55</v>
      </c>
      <c r="G350" s="108">
        <f t="shared" si="161"/>
        <v>3153751.55</v>
      </c>
      <c r="H350" s="108">
        <f t="shared" si="161"/>
        <v>831048.45</v>
      </c>
      <c r="I350" s="108">
        <f>+D350/C350*100</f>
        <v>0</v>
      </c>
      <c r="J350" s="108">
        <f>+E350/C350*100</f>
        <v>46.87813692029713</v>
      </c>
      <c r="K350" s="108">
        <f>+F350/C350*100</f>
        <v>32.266401074081514</v>
      </c>
      <c r="L350" s="108">
        <f>+G350/C350*100</f>
        <v>79.14453799437864</v>
      </c>
      <c r="M350" s="108">
        <f>+H350/C350*100</f>
        <v>20.855462005621362</v>
      </c>
      <c r="N350" s="20"/>
      <c r="O350" s="16"/>
      <c r="P350" s="42"/>
      <c r="Q350" s="16"/>
      <c r="R350" s="16"/>
      <c r="S350" s="33"/>
      <c r="T350" s="36"/>
      <c r="U350" s="36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ht="18.75">
      <c r="A351" s="49"/>
      <c r="B351" s="17" t="s">
        <v>133</v>
      </c>
      <c r="C351" s="70"/>
      <c r="D351" s="70"/>
      <c r="E351" s="70"/>
      <c r="F351" s="70"/>
      <c r="G351" s="72"/>
      <c r="H351" s="72"/>
      <c r="I351" s="73"/>
      <c r="J351" s="72"/>
      <c r="K351" s="72"/>
      <c r="L351" s="72"/>
      <c r="M351" s="72"/>
      <c r="N351" s="20"/>
      <c r="O351" s="33"/>
      <c r="P351" s="38"/>
      <c r="Q351" s="33"/>
      <c r="R351" s="38"/>
      <c r="S351" s="34"/>
      <c r="T351" s="34"/>
      <c r="U351" s="34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ht="18.75">
      <c r="A352" s="49"/>
      <c r="B352" s="43" t="s">
        <v>110</v>
      </c>
      <c r="C352" s="74"/>
      <c r="D352" s="74"/>
      <c r="E352" s="74"/>
      <c r="F352" s="74"/>
      <c r="G352" s="76"/>
      <c r="H352" s="76"/>
      <c r="I352" s="77"/>
      <c r="J352" s="76"/>
      <c r="K352" s="76"/>
      <c r="L352" s="76"/>
      <c r="M352" s="76"/>
      <c r="N352" s="20"/>
      <c r="O352" s="33"/>
      <c r="P352" s="38"/>
      <c r="Q352" s="33"/>
      <c r="R352" s="38"/>
      <c r="S352" s="34"/>
      <c r="T352" s="34"/>
      <c r="U352" s="34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ht="18.75">
      <c r="A353" s="49"/>
      <c r="B353" s="60" t="s">
        <v>19</v>
      </c>
      <c r="C353" s="78">
        <f>+'[2]ก.โรคไม่ติดต่อ _11'!$E$354</f>
        <v>0</v>
      </c>
      <c r="D353" s="78">
        <f>+'[2]ก.โรคไม่ติดต่อ _11'!$F$354</f>
        <v>0</v>
      </c>
      <c r="E353" s="78">
        <f>+'[2]ก.โรคไม่ติดต่อ _11'!$G$354</f>
        <v>0</v>
      </c>
      <c r="F353" s="78">
        <f>+'[2]ก.โรคไม่ติดต่อ _11'!$H$354</f>
        <v>0</v>
      </c>
      <c r="G353" s="85">
        <f>+D353+E353+F353</f>
        <v>0</v>
      </c>
      <c r="H353" s="85">
        <f>+C353-D353-E353-F353</f>
        <v>0</v>
      </c>
      <c r="I353" s="86" t="e">
        <f>+D353/C353*100</f>
        <v>#DIV/0!</v>
      </c>
      <c r="J353" s="81" t="e">
        <f>+E353/C353*100</f>
        <v>#DIV/0!</v>
      </c>
      <c r="K353" s="87" t="e">
        <f>+F353/C353*100</f>
        <v>#DIV/0!</v>
      </c>
      <c r="L353" s="87" t="e">
        <f>+G353/C353*100</f>
        <v>#DIV/0!</v>
      </c>
      <c r="M353" s="87" t="e">
        <f>+H353/C353*100</f>
        <v>#DIV/0!</v>
      </c>
      <c r="N353" s="20"/>
      <c r="O353" s="33"/>
      <c r="P353" s="38"/>
      <c r="Q353" s="33"/>
      <c r="R353" s="38"/>
      <c r="S353" s="34"/>
      <c r="T353" s="34"/>
      <c r="U353" s="34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ht="18.75">
      <c r="A354" s="49"/>
      <c r="B354" s="64" t="s">
        <v>13</v>
      </c>
      <c r="C354" s="82">
        <f aca="true" t="shared" si="162" ref="C354:H354">SUM(C353:C353)</f>
        <v>0</v>
      </c>
      <c r="D354" s="82">
        <f t="shared" si="162"/>
        <v>0</v>
      </c>
      <c r="E354" s="82">
        <f t="shared" si="162"/>
        <v>0</v>
      </c>
      <c r="F354" s="82">
        <f t="shared" si="162"/>
        <v>0</v>
      </c>
      <c r="G354" s="82">
        <f t="shared" si="162"/>
        <v>0</v>
      </c>
      <c r="H354" s="82">
        <f t="shared" si="162"/>
        <v>0</v>
      </c>
      <c r="I354" s="83" t="e">
        <f>+D354/C354*100</f>
        <v>#DIV/0!</v>
      </c>
      <c r="J354" s="84" t="e">
        <f>+E354/C354*100</f>
        <v>#DIV/0!</v>
      </c>
      <c r="K354" s="84" t="e">
        <f>+F354/C354*100</f>
        <v>#DIV/0!</v>
      </c>
      <c r="L354" s="84" t="e">
        <f>+G354/C354*100</f>
        <v>#DIV/0!</v>
      </c>
      <c r="M354" s="84" t="e">
        <f>+H354/C354*100</f>
        <v>#DIV/0!</v>
      </c>
      <c r="N354" s="20"/>
      <c r="O354" s="33"/>
      <c r="P354" s="38"/>
      <c r="Q354" s="33"/>
      <c r="R354" s="38"/>
      <c r="S354" s="34"/>
      <c r="T354" s="34"/>
      <c r="U354" s="34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ht="18.75">
      <c r="A355" s="49"/>
      <c r="B355" s="43" t="s">
        <v>130</v>
      </c>
      <c r="C355" s="74"/>
      <c r="D355" s="74"/>
      <c r="E355" s="74"/>
      <c r="F355" s="74"/>
      <c r="G355" s="76"/>
      <c r="H355" s="76"/>
      <c r="I355" s="77"/>
      <c r="J355" s="76"/>
      <c r="K355" s="76"/>
      <c r="L355" s="76"/>
      <c r="M355" s="76"/>
      <c r="N355" s="20"/>
      <c r="O355" s="33"/>
      <c r="P355" s="38"/>
      <c r="Q355" s="33"/>
      <c r="R355" s="38"/>
      <c r="S355" s="34"/>
      <c r="T355" s="34"/>
      <c r="U355" s="34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ht="18.75">
      <c r="A356" s="49"/>
      <c r="B356" s="60" t="s">
        <v>19</v>
      </c>
      <c r="C356" s="78">
        <f>+'[2]ก.โรคไม่ติดต่อ _11'!$E$379</f>
        <v>0</v>
      </c>
      <c r="D356" s="78">
        <f>+'[2]ก.โรคไม่ติดต่อ _11'!$F$379</f>
        <v>0</v>
      </c>
      <c r="E356" s="78">
        <f>+'[2]ก.โรคไม่ติดต่อ _11'!$G$379</f>
        <v>0</v>
      </c>
      <c r="F356" s="78">
        <f>+'[2]ก.โรคไม่ติดต่อ _11'!$H$379</f>
        <v>0</v>
      </c>
      <c r="G356" s="85">
        <f>+D356+E356+F356</f>
        <v>0</v>
      </c>
      <c r="H356" s="85">
        <f>+C356-D356-E356-F356</f>
        <v>0</v>
      </c>
      <c r="I356" s="86" t="e">
        <f>+D356/C356*100</f>
        <v>#DIV/0!</v>
      </c>
      <c r="J356" s="81" t="e">
        <f>+E356/C356*100</f>
        <v>#DIV/0!</v>
      </c>
      <c r="K356" s="81" t="e">
        <f>+F356/C356*100</f>
        <v>#DIV/0!</v>
      </c>
      <c r="L356" s="81" t="e">
        <f>+G356/C356*100</f>
        <v>#DIV/0!</v>
      </c>
      <c r="M356" s="81" t="e">
        <f>+H356/C356*100</f>
        <v>#DIV/0!</v>
      </c>
      <c r="N356" s="20"/>
      <c r="O356" s="33"/>
      <c r="P356" s="38"/>
      <c r="Q356" s="33"/>
      <c r="R356" s="38"/>
      <c r="S356" s="34"/>
      <c r="T356" s="34"/>
      <c r="U356" s="34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ht="18.75">
      <c r="A357" s="49"/>
      <c r="B357" s="61" t="s">
        <v>20</v>
      </c>
      <c r="C357" s="78">
        <f>+'[2]ก.โรคไม่ติดต่อ _11'!$E$380</f>
        <v>0</v>
      </c>
      <c r="D357" s="78">
        <f>+'[2]ก.โรคไม่ติดต่อ _11'!$F$380</f>
        <v>0</v>
      </c>
      <c r="E357" s="78">
        <f>+'[2]ก.โรคไม่ติดต่อ _11'!$G$380</f>
        <v>0</v>
      </c>
      <c r="F357" s="78">
        <f>+'[2]ก.โรคไม่ติดต่อ _11'!$H$380</f>
        <v>0</v>
      </c>
      <c r="G357" s="79">
        <f>+D357+E357+F357</f>
        <v>0</v>
      </c>
      <c r="H357" s="79">
        <f>+C357-D357-E357-F357</f>
        <v>0</v>
      </c>
      <c r="I357" s="80" t="e">
        <f>+D357/C357*100</f>
        <v>#DIV/0!</v>
      </c>
      <c r="J357" s="81" t="e">
        <f>+E357/C357*100</f>
        <v>#DIV/0!</v>
      </c>
      <c r="K357" s="81" t="e">
        <f>+F357/C357*100</f>
        <v>#DIV/0!</v>
      </c>
      <c r="L357" s="81" t="e">
        <f>+G357/C357*100</f>
        <v>#DIV/0!</v>
      </c>
      <c r="M357" s="81" t="e">
        <f>+H357/C357*100</f>
        <v>#DIV/0!</v>
      </c>
      <c r="N357" s="20"/>
      <c r="O357" s="33"/>
      <c r="P357" s="38"/>
      <c r="Q357" s="33"/>
      <c r="R357" s="38"/>
      <c r="S357" s="34"/>
      <c r="T357" s="34"/>
      <c r="U357" s="34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ht="18.75">
      <c r="A358" s="49"/>
      <c r="B358" s="64" t="s">
        <v>13</v>
      </c>
      <c r="C358" s="82">
        <f aca="true" t="shared" si="163" ref="C358:H358">SUM(C356:C357)</f>
        <v>0</v>
      </c>
      <c r="D358" s="82">
        <f t="shared" si="163"/>
        <v>0</v>
      </c>
      <c r="E358" s="82">
        <f t="shared" si="163"/>
        <v>0</v>
      </c>
      <c r="F358" s="82">
        <f t="shared" si="163"/>
        <v>0</v>
      </c>
      <c r="G358" s="82">
        <f t="shared" si="163"/>
        <v>0</v>
      </c>
      <c r="H358" s="82">
        <f t="shared" si="163"/>
        <v>0</v>
      </c>
      <c r="I358" s="83" t="e">
        <f>+D358/C358*100</f>
        <v>#DIV/0!</v>
      </c>
      <c r="J358" s="84" t="e">
        <f>+E358/C358*100</f>
        <v>#DIV/0!</v>
      </c>
      <c r="K358" s="84" t="e">
        <f>+F358/C358*100</f>
        <v>#DIV/0!</v>
      </c>
      <c r="L358" s="84" t="e">
        <f>+G358/C358*100</f>
        <v>#DIV/0!</v>
      </c>
      <c r="M358" s="84" t="e">
        <f>+H358/C358*100</f>
        <v>#DIV/0!</v>
      </c>
      <c r="N358" s="20"/>
      <c r="O358" s="33"/>
      <c r="P358" s="38"/>
      <c r="Q358" s="33"/>
      <c r="R358" s="38"/>
      <c r="S358" s="34"/>
      <c r="T358" s="34"/>
      <c r="U358" s="34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ht="18.75">
      <c r="A359" s="49"/>
      <c r="B359" s="17" t="s">
        <v>128</v>
      </c>
      <c r="C359" s="88"/>
      <c r="D359" s="88"/>
      <c r="E359" s="88"/>
      <c r="F359" s="88"/>
      <c r="G359" s="89"/>
      <c r="H359" s="89"/>
      <c r="I359" s="90"/>
      <c r="J359" s="89"/>
      <c r="K359" s="89"/>
      <c r="L359" s="89"/>
      <c r="M359" s="89"/>
      <c r="N359" s="20"/>
      <c r="O359" s="33"/>
      <c r="P359" s="38"/>
      <c r="Q359" s="33"/>
      <c r="R359" s="38"/>
      <c r="S359" s="34"/>
      <c r="T359" s="34"/>
      <c r="U359" s="34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ht="18.75">
      <c r="A360" s="49"/>
      <c r="B360" s="43" t="s">
        <v>129</v>
      </c>
      <c r="C360" s="91"/>
      <c r="D360" s="91"/>
      <c r="E360" s="91"/>
      <c r="F360" s="91"/>
      <c r="G360" s="92"/>
      <c r="H360" s="92"/>
      <c r="I360" s="93"/>
      <c r="J360" s="92"/>
      <c r="K360" s="92"/>
      <c r="L360" s="92"/>
      <c r="M360" s="92"/>
      <c r="N360" s="20"/>
      <c r="O360" s="33"/>
      <c r="P360" s="38"/>
      <c r="Q360" s="33"/>
      <c r="R360" s="38"/>
      <c r="S360" s="34"/>
      <c r="T360" s="34"/>
      <c r="U360" s="34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ht="18.75">
      <c r="A361" s="49"/>
      <c r="B361" s="66" t="s">
        <v>18</v>
      </c>
      <c r="C361" s="94">
        <f>+'[2]ก.โรคไม่ติดต่อ _11'!$E$402</f>
        <v>3242100</v>
      </c>
      <c r="D361" s="94">
        <f>+'[2]ก.โรคไม่ติดต่อ _11'!$F$402</f>
        <v>0</v>
      </c>
      <c r="E361" s="94">
        <f>+'[2]ก.โรคไม่ติดต่อ _11'!$G$402</f>
        <v>0</v>
      </c>
      <c r="F361" s="94">
        <f>+'[2]ก.โรคไม่ติดต่อ _11'!$H$402</f>
        <v>2155197.07</v>
      </c>
      <c r="G361" s="95">
        <f>+D361+E361+F361</f>
        <v>2155197.07</v>
      </c>
      <c r="H361" s="95">
        <f>+C361-D361-E361-F361</f>
        <v>1086902.9300000002</v>
      </c>
      <c r="I361" s="96">
        <f>+D361/C361*100</f>
        <v>0</v>
      </c>
      <c r="J361" s="95">
        <f>+E361/C361*100</f>
        <v>0</v>
      </c>
      <c r="K361" s="95">
        <f>+F361/C361*100</f>
        <v>66.47534221646463</v>
      </c>
      <c r="L361" s="95">
        <f>+G361/C361*100</f>
        <v>66.47534221646463</v>
      </c>
      <c r="M361" s="95">
        <f>+H361/C361*100</f>
        <v>33.52465778353537</v>
      </c>
      <c r="N361" s="20"/>
      <c r="O361" s="33"/>
      <c r="P361" s="38"/>
      <c r="Q361" s="33"/>
      <c r="R361" s="38"/>
      <c r="S361" s="41"/>
      <c r="T361" s="2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ht="18.75">
      <c r="A362" s="49"/>
      <c r="B362" s="62" t="s">
        <v>19</v>
      </c>
      <c r="C362" s="97">
        <f>+'[2]ก.โรคไม่ติดต่อ _11'!$E$403</f>
        <v>922400</v>
      </c>
      <c r="D362" s="97">
        <f>+'[2]ก.โรคไม่ติดต่อ _11'!$F$403</f>
        <v>0</v>
      </c>
      <c r="E362" s="97">
        <f>+'[2]ก.โรคไม่ติดต่อ _11'!$G$403</f>
        <v>0</v>
      </c>
      <c r="F362" s="97">
        <f>+'[2]ก.โรคไม่ติดต่อ _11'!$H$403</f>
        <v>451020</v>
      </c>
      <c r="G362" s="98">
        <f>+D362+E362+F362</f>
        <v>451020</v>
      </c>
      <c r="H362" s="98">
        <f>+C362-D362-E362-F362</f>
        <v>471380</v>
      </c>
      <c r="I362" s="80">
        <f>+D362/C362*100</f>
        <v>0</v>
      </c>
      <c r="J362" s="98">
        <f>+E362/C362*100</f>
        <v>0</v>
      </c>
      <c r="K362" s="98">
        <f>+F362/C362*100</f>
        <v>48.896357328707715</v>
      </c>
      <c r="L362" s="98">
        <f>+G362/C362*100</f>
        <v>48.896357328707715</v>
      </c>
      <c r="M362" s="98">
        <f>+H362/C362*100</f>
        <v>51.103642671292285</v>
      </c>
      <c r="N362" s="20"/>
      <c r="O362" s="16"/>
      <c r="P362" s="42"/>
      <c r="Q362" s="16"/>
      <c r="R362" s="16"/>
      <c r="S362" s="33"/>
      <c r="T362" s="36"/>
      <c r="U362" s="36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ht="18.75">
      <c r="A363" s="49"/>
      <c r="B363" s="65" t="s">
        <v>13</v>
      </c>
      <c r="C363" s="82">
        <f aca="true" t="shared" si="164" ref="C363:H363">SUM(C361:C362)</f>
        <v>4164500</v>
      </c>
      <c r="D363" s="82">
        <f t="shared" si="164"/>
        <v>0</v>
      </c>
      <c r="E363" s="82">
        <f t="shared" si="164"/>
        <v>0</v>
      </c>
      <c r="F363" s="82">
        <f t="shared" si="164"/>
        <v>2606217.07</v>
      </c>
      <c r="G363" s="82">
        <f t="shared" si="164"/>
        <v>2606217.07</v>
      </c>
      <c r="H363" s="82">
        <f t="shared" si="164"/>
        <v>1558282.9300000002</v>
      </c>
      <c r="I363" s="99">
        <f>+D363/C363*100</f>
        <v>0</v>
      </c>
      <c r="J363" s="100">
        <f>+E363/C363*100</f>
        <v>0</v>
      </c>
      <c r="K363" s="100">
        <f>+F363/C363*100</f>
        <v>62.58175219113939</v>
      </c>
      <c r="L363" s="100">
        <f>+G363/C363*100</f>
        <v>62.58175219113939</v>
      </c>
      <c r="M363" s="100">
        <f>+H363/C363*100</f>
        <v>37.41824780886061</v>
      </c>
      <c r="N363" s="20"/>
      <c r="O363" s="16"/>
      <c r="P363" s="42"/>
      <c r="Q363" s="16"/>
      <c r="R363" s="16"/>
      <c r="S363" s="33"/>
      <c r="T363" s="36"/>
      <c r="U363" s="36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ht="19.5" thickBot="1">
      <c r="A364" s="49"/>
      <c r="B364" s="18" t="s">
        <v>132</v>
      </c>
      <c r="C364" s="101"/>
      <c r="D364" s="101"/>
      <c r="E364" s="101"/>
      <c r="F364" s="101"/>
      <c r="G364" s="102"/>
      <c r="H364" s="102"/>
      <c r="I364" s="103"/>
      <c r="J364" s="102"/>
      <c r="K364" s="102"/>
      <c r="L364" s="102"/>
      <c r="M364" s="102"/>
      <c r="N364" s="20"/>
      <c r="O364" s="16"/>
      <c r="P364" s="42"/>
      <c r="Q364" s="16"/>
      <c r="R364" s="16"/>
      <c r="S364" s="33"/>
      <c r="T364" s="36"/>
      <c r="U364" s="36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ht="19.5" thickTop="1">
      <c r="A365" s="50"/>
      <c r="B365" s="60" t="s">
        <v>18</v>
      </c>
      <c r="C365" s="78">
        <f aca="true" t="shared" si="165" ref="C365:H365">+C361</f>
        <v>3242100</v>
      </c>
      <c r="D365" s="78">
        <f t="shared" si="165"/>
        <v>0</v>
      </c>
      <c r="E365" s="78">
        <f t="shared" si="165"/>
        <v>0</v>
      </c>
      <c r="F365" s="78">
        <f t="shared" si="165"/>
        <v>2155197.07</v>
      </c>
      <c r="G365" s="78">
        <f t="shared" si="165"/>
        <v>2155197.07</v>
      </c>
      <c r="H365" s="78">
        <f t="shared" si="165"/>
        <v>1086902.9300000002</v>
      </c>
      <c r="I365" s="86">
        <f aca="true" t="shared" si="166" ref="I365:I370">+D365/C365*100</f>
        <v>0</v>
      </c>
      <c r="J365" s="81">
        <f aca="true" t="shared" si="167" ref="J365:J370">+E365/C365*100</f>
        <v>0</v>
      </c>
      <c r="K365" s="81">
        <f aca="true" t="shared" si="168" ref="K365:K370">+F365/C365*100</f>
        <v>66.47534221646463</v>
      </c>
      <c r="L365" s="81">
        <f aca="true" t="shared" si="169" ref="L365:L370">+G365/C365*100</f>
        <v>66.47534221646463</v>
      </c>
      <c r="M365" s="81">
        <f aca="true" t="shared" si="170" ref="M365:M370">+H365/C365*100</f>
        <v>33.52465778353537</v>
      </c>
      <c r="N365" s="20"/>
      <c r="O365" s="16"/>
      <c r="P365" s="42"/>
      <c r="Q365" s="16"/>
      <c r="R365" s="16"/>
      <c r="S365" s="33"/>
      <c r="T365" s="36"/>
      <c r="U365" s="36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ht="18.75">
      <c r="A366" s="49"/>
      <c r="B366" s="62" t="s">
        <v>19</v>
      </c>
      <c r="C366" s="97">
        <f aca="true" t="shared" si="171" ref="C366:H366">+C340+C347+C353+C356+C362</f>
        <v>6478670</v>
      </c>
      <c r="D366" s="97">
        <f t="shared" si="171"/>
        <v>0</v>
      </c>
      <c r="E366" s="97">
        <f t="shared" si="171"/>
        <v>2012415.18</v>
      </c>
      <c r="F366" s="97">
        <f t="shared" si="171"/>
        <v>2276076.05</v>
      </c>
      <c r="G366" s="97">
        <f t="shared" si="171"/>
        <v>4288491.2299999995</v>
      </c>
      <c r="H366" s="97">
        <f t="shared" si="171"/>
        <v>2190178.77</v>
      </c>
      <c r="I366" s="86">
        <f t="shared" si="166"/>
        <v>0</v>
      </c>
      <c r="J366" s="81">
        <f t="shared" si="167"/>
        <v>31.062165228357053</v>
      </c>
      <c r="K366" s="81">
        <f t="shared" si="168"/>
        <v>35.13184110318939</v>
      </c>
      <c r="L366" s="81">
        <f t="shared" si="169"/>
        <v>66.19400633154643</v>
      </c>
      <c r="M366" s="81">
        <f t="shared" si="170"/>
        <v>33.80599366845355</v>
      </c>
      <c r="N366" s="20"/>
      <c r="O366" s="16"/>
      <c r="P366" s="42"/>
      <c r="Q366" s="16"/>
      <c r="R366" s="16"/>
      <c r="S366" s="33"/>
      <c r="T366" s="36"/>
      <c r="U366" s="36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ht="18.75">
      <c r="A367" s="49"/>
      <c r="B367" s="61" t="s">
        <v>20</v>
      </c>
      <c r="C367" s="104">
        <f aca="true" t="shared" si="172" ref="C367:H367">+C341+C348+C357</f>
        <v>323824.8</v>
      </c>
      <c r="D367" s="104">
        <f t="shared" si="172"/>
        <v>0</v>
      </c>
      <c r="E367" s="104">
        <f t="shared" si="172"/>
        <v>0</v>
      </c>
      <c r="F367" s="104">
        <f t="shared" si="172"/>
        <v>323824.8</v>
      </c>
      <c r="G367" s="104">
        <f t="shared" si="172"/>
        <v>323824.8</v>
      </c>
      <c r="H367" s="104">
        <f t="shared" si="172"/>
        <v>0</v>
      </c>
      <c r="I367" s="104">
        <f t="shared" si="166"/>
        <v>0</v>
      </c>
      <c r="J367" s="104">
        <f t="shared" si="167"/>
        <v>0</v>
      </c>
      <c r="K367" s="104">
        <f t="shared" si="168"/>
        <v>100</v>
      </c>
      <c r="L367" s="104">
        <f t="shared" si="169"/>
        <v>100</v>
      </c>
      <c r="M367" s="104">
        <f t="shared" si="170"/>
        <v>0</v>
      </c>
      <c r="N367" s="20"/>
      <c r="O367" s="16"/>
      <c r="P367" s="42"/>
      <c r="Q367" s="16"/>
      <c r="R367" s="16"/>
      <c r="S367" s="33"/>
      <c r="T367" s="36"/>
      <c r="U367" s="36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ht="18.75">
      <c r="A368" s="49"/>
      <c r="B368" s="62" t="s">
        <v>21</v>
      </c>
      <c r="C368" s="97">
        <f aca="true" t="shared" si="173" ref="C368:H368">+C342+C349</f>
        <v>0</v>
      </c>
      <c r="D368" s="97">
        <f t="shared" si="173"/>
        <v>0</v>
      </c>
      <c r="E368" s="97">
        <f t="shared" si="173"/>
        <v>0</v>
      </c>
      <c r="F368" s="97">
        <f t="shared" si="173"/>
        <v>0</v>
      </c>
      <c r="G368" s="97">
        <f t="shared" si="173"/>
        <v>0</v>
      </c>
      <c r="H368" s="97">
        <f t="shared" si="173"/>
        <v>0</v>
      </c>
      <c r="I368" s="86" t="e">
        <f t="shared" si="166"/>
        <v>#DIV/0!</v>
      </c>
      <c r="J368" s="81" t="e">
        <f t="shared" si="167"/>
        <v>#DIV/0!</v>
      </c>
      <c r="K368" s="81" t="e">
        <f t="shared" si="168"/>
        <v>#DIV/0!</v>
      </c>
      <c r="L368" s="81" t="e">
        <f t="shared" si="169"/>
        <v>#DIV/0!</v>
      </c>
      <c r="M368" s="81" t="e">
        <f t="shared" si="170"/>
        <v>#DIV/0!</v>
      </c>
      <c r="N368" s="20"/>
      <c r="O368" s="16"/>
      <c r="P368" s="42"/>
      <c r="Q368" s="16"/>
      <c r="R368" s="16"/>
      <c r="S368" s="33"/>
      <c r="T368" s="36"/>
      <c r="U368" s="36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ht="18.75">
      <c r="A369" s="49"/>
      <c r="B369" s="67" t="s">
        <v>22</v>
      </c>
      <c r="C369" s="105">
        <f aca="true" t="shared" si="174" ref="C369:H369">+C343</f>
        <v>0</v>
      </c>
      <c r="D369" s="105">
        <f t="shared" si="174"/>
        <v>0</v>
      </c>
      <c r="E369" s="105">
        <f t="shared" si="174"/>
        <v>0</v>
      </c>
      <c r="F369" s="105">
        <f t="shared" si="174"/>
        <v>0</v>
      </c>
      <c r="G369" s="105">
        <f t="shared" si="174"/>
        <v>0</v>
      </c>
      <c r="H369" s="105">
        <f t="shared" si="174"/>
        <v>0</v>
      </c>
      <c r="I369" s="86" t="e">
        <f t="shared" si="166"/>
        <v>#DIV/0!</v>
      </c>
      <c r="J369" s="81" t="e">
        <f t="shared" si="167"/>
        <v>#DIV/0!</v>
      </c>
      <c r="K369" s="81" t="e">
        <f t="shared" si="168"/>
        <v>#DIV/0!</v>
      </c>
      <c r="L369" s="81" t="e">
        <f t="shared" si="169"/>
        <v>#DIV/0!</v>
      </c>
      <c r="M369" s="81" t="e">
        <f t="shared" si="170"/>
        <v>#DIV/0!</v>
      </c>
      <c r="N369" s="20"/>
      <c r="O369" s="33"/>
      <c r="P369" s="38"/>
      <c r="Q369" s="33"/>
      <c r="R369" s="38"/>
      <c r="S369" s="34"/>
      <c r="T369" s="34"/>
      <c r="U369" s="34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ht="19.5" thickBot="1">
      <c r="A370" s="109"/>
      <c r="B370" s="68" t="s">
        <v>14</v>
      </c>
      <c r="C370" s="106">
        <f aca="true" t="shared" si="175" ref="C370:H370">SUM(C365:C369)</f>
        <v>10044594.8</v>
      </c>
      <c r="D370" s="106">
        <f t="shared" si="175"/>
        <v>0</v>
      </c>
      <c r="E370" s="106">
        <f t="shared" si="175"/>
        <v>2012415.18</v>
      </c>
      <c r="F370" s="106">
        <f t="shared" si="175"/>
        <v>4755097.919999999</v>
      </c>
      <c r="G370" s="106">
        <f t="shared" si="175"/>
        <v>6767513.099999999</v>
      </c>
      <c r="H370" s="106">
        <f t="shared" si="175"/>
        <v>3277081.7</v>
      </c>
      <c r="I370" s="106">
        <f t="shared" si="166"/>
        <v>0</v>
      </c>
      <c r="J370" s="106">
        <f t="shared" si="167"/>
        <v>20.034806978973403</v>
      </c>
      <c r="K370" s="106">
        <f t="shared" si="168"/>
        <v>47.33986800542714</v>
      </c>
      <c r="L370" s="107">
        <f t="shared" si="169"/>
        <v>67.37467498440056</v>
      </c>
      <c r="M370" s="106">
        <f t="shared" si="170"/>
        <v>32.62532501559943</v>
      </c>
      <c r="N370" s="20"/>
      <c r="O370" s="33"/>
      <c r="P370" s="38"/>
      <c r="Q370" s="33"/>
      <c r="R370" s="38"/>
      <c r="S370" s="34"/>
      <c r="T370" s="34"/>
      <c r="U370" s="34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ht="35.25" thickTop="1">
      <c r="A371" s="69" t="s">
        <v>103</v>
      </c>
      <c r="B371" s="17" t="s">
        <v>42</v>
      </c>
      <c r="C371" s="71"/>
      <c r="D371" s="71"/>
      <c r="E371" s="71"/>
      <c r="F371" s="71"/>
      <c r="G371" s="72"/>
      <c r="H371" s="72"/>
      <c r="I371" s="73"/>
      <c r="J371" s="72"/>
      <c r="K371" s="72"/>
      <c r="L371" s="72"/>
      <c r="M371" s="58"/>
      <c r="N371" s="20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ht="18.75">
      <c r="A372" s="48" t="s">
        <v>61</v>
      </c>
      <c r="B372" s="43" t="s">
        <v>108</v>
      </c>
      <c r="C372" s="75"/>
      <c r="D372" s="75"/>
      <c r="E372" s="75"/>
      <c r="F372" s="75"/>
      <c r="G372" s="76"/>
      <c r="H372" s="76"/>
      <c r="I372" s="77"/>
      <c r="J372" s="76"/>
      <c r="K372" s="76"/>
      <c r="L372" s="76"/>
      <c r="M372" s="59"/>
      <c r="N372" s="20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1:44" ht="18.75">
      <c r="A373" s="49"/>
      <c r="B373" s="60" t="s">
        <v>19</v>
      </c>
      <c r="C373" s="78">
        <f>+'[2]ก.โรคเอดส์ฯ_12'!$E$281</f>
        <v>5352430</v>
      </c>
      <c r="D373" s="78">
        <f>+'[2]ก.โรคเอดส์ฯ_12'!$F$281</f>
        <v>0</v>
      </c>
      <c r="E373" s="78">
        <f>+'[2]ก.โรคเอดส์ฯ_12'!$G$281</f>
        <v>124000</v>
      </c>
      <c r="F373" s="78">
        <f>+'[2]ก.โรคเอดส์ฯ_12'!$H$281</f>
        <v>3497335.79</v>
      </c>
      <c r="G373" s="85">
        <f>+D373+E373+F373</f>
        <v>3621335.79</v>
      </c>
      <c r="H373" s="81">
        <f>+C373-D373-E373-F373</f>
        <v>1731094.21</v>
      </c>
      <c r="I373" s="86">
        <f>+D373/C373*100</f>
        <v>0</v>
      </c>
      <c r="J373" s="81">
        <f>+E373/C373*100</f>
        <v>2.3167047490579047</v>
      </c>
      <c r="K373" s="98">
        <f>+F373/C373*100</f>
        <v>65.34108414309014</v>
      </c>
      <c r="L373" s="81">
        <f>+G373/C373*100</f>
        <v>67.65778889214805</v>
      </c>
      <c r="M373" s="81">
        <f>+H373/C373*100</f>
        <v>32.342211107851945</v>
      </c>
      <c r="N373" s="39"/>
      <c r="O373" s="40"/>
      <c r="P373" s="40"/>
      <c r="Q373" s="40"/>
      <c r="R373" s="40"/>
      <c r="S373" s="41"/>
      <c r="T373" s="41"/>
      <c r="U373" s="41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1:44" ht="18.75">
      <c r="A374" s="49"/>
      <c r="B374" s="61" t="s">
        <v>20</v>
      </c>
      <c r="C374" s="97">
        <f>+'[2]ก.โรคเอดส์ฯ_12'!$E$282</f>
        <v>7865618</v>
      </c>
      <c r="D374" s="97">
        <f>+'[2]ก.โรคเอดส์ฯ_12'!$F$282</f>
        <v>0</v>
      </c>
      <c r="E374" s="97">
        <f>+'[2]ก.โรคเอดส์ฯ_12'!$G$282</f>
        <v>496694</v>
      </c>
      <c r="F374" s="97">
        <f>+'[2]ก.โรคเอดส์ฯ_12'!$H$282</f>
        <v>563424</v>
      </c>
      <c r="G374" s="79">
        <f>+D374+E374+F374</f>
        <v>1060118</v>
      </c>
      <c r="H374" s="98">
        <f>+C374-D374-E374-F374</f>
        <v>6805500</v>
      </c>
      <c r="I374" s="80">
        <f>+D374/C374*100</f>
        <v>0</v>
      </c>
      <c r="J374" s="98">
        <f>+E374/C374*100</f>
        <v>6.31474856775399</v>
      </c>
      <c r="K374" s="98">
        <f>+F374/C374*100</f>
        <v>7.163124372426935</v>
      </c>
      <c r="L374" s="98">
        <f>+G374/C374*100</f>
        <v>13.477872940180923</v>
      </c>
      <c r="M374" s="98">
        <f>+H374/C374*100</f>
        <v>86.52212705981907</v>
      </c>
      <c r="N374" s="39"/>
      <c r="O374" s="40"/>
      <c r="P374" s="40"/>
      <c r="Q374" s="40"/>
      <c r="R374" s="40"/>
      <c r="S374" s="41"/>
      <c r="T374" s="41"/>
      <c r="U374" s="41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1:44" ht="18.75">
      <c r="A375" s="49"/>
      <c r="B375" s="62" t="s">
        <v>21</v>
      </c>
      <c r="C375" s="97">
        <f>+'[2]ก.โรคเอดส์ฯ_12'!$E$283</f>
        <v>0</v>
      </c>
      <c r="D375" s="97">
        <f>+'[2]ก.โรคเอดส์ฯ_12'!$F$283</f>
        <v>0</v>
      </c>
      <c r="E375" s="97">
        <f>+'[2]ก.โรคเอดส์ฯ_12'!$G$283</f>
        <v>0</v>
      </c>
      <c r="F375" s="97">
        <f>+'[2]ก.โรคเอดส์ฯ_12'!$H$283</f>
        <v>0</v>
      </c>
      <c r="G375" s="79">
        <f>+D375+E375+F375</f>
        <v>0</v>
      </c>
      <c r="H375" s="98">
        <f>+C375-D375-E375-F375</f>
        <v>0</v>
      </c>
      <c r="I375" s="80" t="e">
        <f>+D375/C375*100</f>
        <v>#DIV/0!</v>
      </c>
      <c r="J375" s="98" t="e">
        <f>+E375/C375*100</f>
        <v>#DIV/0!</v>
      </c>
      <c r="K375" s="98" t="e">
        <f>+F375/C375*100</f>
        <v>#DIV/0!</v>
      </c>
      <c r="L375" s="98" t="e">
        <f>+G375/C375*100</f>
        <v>#DIV/0!</v>
      </c>
      <c r="M375" s="98" t="e">
        <f>+H375/C375*100</f>
        <v>#DIV/0!</v>
      </c>
      <c r="N375" s="39"/>
      <c r="O375" s="40"/>
      <c r="P375" s="40"/>
      <c r="Q375" s="40"/>
      <c r="R375" s="40"/>
      <c r="S375" s="41"/>
      <c r="T375" s="41"/>
      <c r="U375" s="41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1:44" ht="18.75">
      <c r="A376" s="49"/>
      <c r="B376" s="63" t="s">
        <v>22</v>
      </c>
      <c r="C376" s="97">
        <f>+'[2]ก.โรคเอดส์ฯ_12'!$E$284</f>
        <v>0</v>
      </c>
      <c r="D376" s="97">
        <f>+'[2]ก.โรคเอดส์ฯ_12'!$F$284</f>
        <v>0</v>
      </c>
      <c r="E376" s="97">
        <f>+'[2]ก.โรคเอดส์ฯ_12'!$G$284</f>
        <v>0</v>
      </c>
      <c r="F376" s="97">
        <f>+'[2]ก.โรคเอดส์ฯ_12'!$H$284</f>
        <v>0</v>
      </c>
      <c r="G376" s="79">
        <f>+D376+E376+F376</f>
        <v>0</v>
      </c>
      <c r="H376" s="98">
        <f>+C376-D376-E376-F376</f>
        <v>0</v>
      </c>
      <c r="I376" s="80" t="e">
        <f>+D376/C376*100</f>
        <v>#DIV/0!</v>
      </c>
      <c r="J376" s="98" t="e">
        <f>+E376/C376*100</f>
        <v>#DIV/0!</v>
      </c>
      <c r="K376" s="98" t="e">
        <f>+F376/C376*100</f>
        <v>#DIV/0!</v>
      </c>
      <c r="L376" s="98" t="e">
        <f>+G376/C376*100</f>
        <v>#DIV/0!</v>
      </c>
      <c r="M376" s="98" t="e">
        <f>+H376/C376*100</f>
        <v>#DIV/0!</v>
      </c>
      <c r="N376" s="39"/>
      <c r="O376" s="40"/>
      <c r="P376" s="40"/>
      <c r="Q376" s="40"/>
      <c r="R376" s="40"/>
      <c r="S376" s="41"/>
      <c r="T376" s="41"/>
      <c r="U376" s="41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1:44" ht="18.75">
      <c r="A377" s="49"/>
      <c r="B377" s="64" t="s">
        <v>13</v>
      </c>
      <c r="C377" s="108">
        <f aca="true" t="shared" si="176" ref="C377:H377">SUM(C373:C376)</f>
        <v>13218048</v>
      </c>
      <c r="D377" s="108">
        <f t="shared" si="176"/>
        <v>0</v>
      </c>
      <c r="E377" s="108">
        <f t="shared" si="176"/>
        <v>620694</v>
      </c>
      <c r="F377" s="108">
        <f t="shared" si="176"/>
        <v>4060759.79</v>
      </c>
      <c r="G377" s="108">
        <f t="shared" si="176"/>
        <v>4681453.79</v>
      </c>
      <c r="H377" s="108">
        <f t="shared" si="176"/>
        <v>8536594.21</v>
      </c>
      <c r="I377" s="108">
        <f>+D377/C377*100</f>
        <v>0</v>
      </c>
      <c r="J377" s="108">
        <f>+E377/C377*100</f>
        <v>4.695806824124107</v>
      </c>
      <c r="K377" s="108">
        <f>+F377/C377*100</f>
        <v>30.721327309448416</v>
      </c>
      <c r="L377" s="108">
        <f>+G377/C377*100</f>
        <v>35.41713413357252</v>
      </c>
      <c r="M377" s="108">
        <f>+H377/C377*100</f>
        <v>64.58286586642748</v>
      </c>
      <c r="N377" s="20"/>
      <c r="O377" s="16"/>
      <c r="P377" s="42"/>
      <c r="Q377" s="16"/>
      <c r="R377" s="16"/>
      <c r="S377" s="25"/>
      <c r="T377" s="24"/>
      <c r="U377" s="24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1:44" ht="18.75">
      <c r="A378" s="49"/>
      <c r="B378" s="17" t="s">
        <v>109</v>
      </c>
      <c r="C378" s="71"/>
      <c r="D378" s="71"/>
      <c r="E378" s="71"/>
      <c r="F378" s="71"/>
      <c r="G378" s="72"/>
      <c r="H378" s="72"/>
      <c r="I378" s="73"/>
      <c r="J378" s="72"/>
      <c r="K378" s="72"/>
      <c r="L378" s="72"/>
      <c r="M378" s="72"/>
      <c r="N378" s="20"/>
      <c r="O378" s="33"/>
      <c r="P378" s="38"/>
      <c r="Q378" s="33"/>
      <c r="R378" s="38"/>
      <c r="S378" s="41"/>
      <c r="T378" s="2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1:44" ht="18.75">
      <c r="A379" s="49"/>
      <c r="B379" s="43" t="s">
        <v>107</v>
      </c>
      <c r="C379" s="75"/>
      <c r="D379" s="75"/>
      <c r="E379" s="75"/>
      <c r="F379" s="75"/>
      <c r="G379" s="76"/>
      <c r="H379" s="76"/>
      <c r="I379" s="77"/>
      <c r="J379" s="76"/>
      <c r="K379" s="76"/>
      <c r="L379" s="76"/>
      <c r="M379" s="76"/>
      <c r="N379" s="20"/>
      <c r="O379" s="33"/>
      <c r="P379" s="38"/>
      <c r="Q379" s="33"/>
      <c r="R379" s="38"/>
      <c r="S379" s="41"/>
      <c r="T379" s="2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1:44" ht="18.75">
      <c r="A380" s="49"/>
      <c r="B380" s="60" t="s">
        <v>19</v>
      </c>
      <c r="C380" s="78">
        <f>+'[2]ก.โรคเอดส์ฯ_12'!$E$336</f>
        <v>21586580</v>
      </c>
      <c r="D380" s="78">
        <f>+'[2]ก.โรคเอดส์ฯ_12'!$F$336</f>
        <v>0</v>
      </c>
      <c r="E380" s="78">
        <f>+'[2]ก.โรคเอดส์ฯ_12'!$G$336</f>
        <v>1494639.05</v>
      </c>
      <c r="F380" s="78">
        <f>+'[2]ก.โรคเอดส์ฯ_12'!$H$336</f>
        <v>6671807.890000001</v>
      </c>
      <c r="G380" s="85">
        <f>+D380+E380+F380</f>
        <v>8166446.94</v>
      </c>
      <c r="H380" s="85">
        <f>+C380-D380-E380-F380</f>
        <v>13420133.059999999</v>
      </c>
      <c r="I380" s="86">
        <f>+D380/C380*100</f>
        <v>0</v>
      </c>
      <c r="J380" s="81">
        <f>+E380/C380*100</f>
        <v>6.92392704170832</v>
      </c>
      <c r="K380" s="81">
        <f>+F380/C380*100</f>
        <v>30.9072020208852</v>
      </c>
      <c r="L380" s="81">
        <f>+G380/C380*100</f>
        <v>37.83112906259352</v>
      </c>
      <c r="M380" s="81">
        <f>+H380/C380*100</f>
        <v>62.168870937406474</v>
      </c>
      <c r="N380" s="20"/>
      <c r="O380" s="33"/>
      <c r="P380" s="38"/>
      <c r="Q380" s="33"/>
      <c r="R380" s="38"/>
      <c r="S380" s="41"/>
      <c r="T380" s="2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:44" ht="18.75">
      <c r="A381" s="49"/>
      <c r="B381" s="61" t="s">
        <v>20</v>
      </c>
      <c r="C381" s="78">
        <f>+'[2]ก.โรคเอดส์ฯ_12'!$E$337</f>
        <v>955000</v>
      </c>
      <c r="D381" s="78">
        <f>+'[2]ก.โรคเอดส์ฯ_12'!$F$337</f>
        <v>0</v>
      </c>
      <c r="E381" s="78">
        <f>+'[2]ก.โรคเอดส์ฯ_12'!$G$337</f>
        <v>0</v>
      </c>
      <c r="F381" s="78">
        <f>+'[2]ก.โรคเอดส์ฯ_12'!$H$337</f>
        <v>955000</v>
      </c>
      <c r="G381" s="79">
        <f>+D381+E381+F381</f>
        <v>955000</v>
      </c>
      <c r="H381" s="79">
        <f>+C381-D381-E381-F381</f>
        <v>0</v>
      </c>
      <c r="I381" s="80">
        <f>+D381/C381*100</f>
        <v>0</v>
      </c>
      <c r="J381" s="81">
        <f>+E381/C381*100</f>
        <v>0</v>
      </c>
      <c r="K381" s="81">
        <f>+F381/C381*100</f>
        <v>100</v>
      </c>
      <c r="L381" s="81">
        <f>+G381/C381*100</f>
        <v>100</v>
      </c>
      <c r="M381" s="81">
        <f>+H381/C381*100</f>
        <v>0</v>
      </c>
      <c r="N381" s="20"/>
      <c r="O381" s="33"/>
      <c r="P381" s="38"/>
      <c r="Q381" s="33"/>
      <c r="R381" s="38"/>
      <c r="S381" s="41"/>
      <c r="T381" s="2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:44" ht="18.75">
      <c r="A382" s="49"/>
      <c r="B382" s="62" t="s">
        <v>21</v>
      </c>
      <c r="C382" s="78">
        <f>+'[2]ก.โรคเอดส์ฯ_12'!$E$338</f>
        <v>1200000</v>
      </c>
      <c r="D382" s="78">
        <f>+'[2]ก.โรคเอดส์ฯ_12'!$F$338</f>
        <v>0</v>
      </c>
      <c r="E382" s="78">
        <f>+'[2]ก.โรคเอดส์ฯ_12'!$G$338</f>
        <v>0</v>
      </c>
      <c r="F382" s="78">
        <f>+'[2]ก.โรคเอดส์ฯ_12'!$H$338</f>
        <v>1200000</v>
      </c>
      <c r="G382" s="79">
        <f>+D382+E382+F382</f>
        <v>1200000</v>
      </c>
      <c r="H382" s="79">
        <f>+C382-D382-E382-F382</f>
        <v>0</v>
      </c>
      <c r="I382" s="80">
        <f>+D382/C382*100</f>
        <v>0</v>
      </c>
      <c r="J382" s="81">
        <f>+E382/C382*100</f>
        <v>0</v>
      </c>
      <c r="K382" s="81">
        <f>+F382/C382*100</f>
        <v>100</v>
      </c>
      <c r="L382" s="81">
        <f>+G382/C382*100</f>
        <v>100</v>
      </c>
      <c r="M382" s="81">
        <f>+H382/C382*100</f>
        <v>0</v>
      </c>
      <c r="N382" s="20"/>
      <c r="O382" s="33"/>
      <c r="P382" s="38"/>
      <c r="Q382" s="33"/>
      <c r="R382" s="38"/>
      <c r="S382" s="41"/>
      <c r="T382" s="2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1:44" ht="18.75">
      <c r="A383" s="49"/>
      <c r="B383" s="64" t="s">
        <v>13</v>
      </c>
      <c r="C383" s="108">
        <f aca="true" t="shared" si="177" ref="C383:H383">SUM(C380:C382)</f>
        <v>23741580</v>
      </c>
      <c r="D383" s="108">
        <f t="shared" si="177"/>
        <v>0</v>
      </c>
      <c r="E383" s="108">
        <f t="shared" si="177"/>
        <v>1494639.05</v>
      </c>
      <c r="F383" s="108">
        <f t="shared" si="177"/>
        <v>8826807.89</v>
      </c>
      <c r="G383" s="108">
        <f t="shared" si="177"/>
        <v>10321446.940000001</v>
      </c>
      <c r="H383" s="108">
        <f t="shared" si="177"/>
        <v>13420133.059999999</v>
      </c>
      <c r="I383" s="108">
        <f>+D383/C383*100</f>
        <v>0</v>
      </c>
      <c r="J383" s="108">
        <f>+E383/C383*100</f>
        <v>6.295448954955821</v>
      </c>
      <c r="K383" s="108">
        <f>+F383/C383*100</f>
        <v>37.17868772844942</v>
      </c>
      <c r="L383" s="108">
        <f>+G383/C383*100</f>
        <v>43.47413668340524</v>
      </c>
      <c r="M383" s="108">
        <f>+H383/C383*100</f>
        <v>56.52586331659476</v>
      </c>
      <c r="N383" s="20"/>
      <c r="O383" s="16"/>
      <c r="P383" s="42"/>
      <c r="Q383" s="16"/>
      <c r="R383" s="16"/>
      <c r="S383" s="33"/>
      <c r="T383" s="36"/>
      <c r="U383" s="36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1:44" ht="18.75">
      <c r="A384" s="49"/>
      <c r="B384" s="17" t="s">
        <v>133</v>
      </c>
      <c r="C384" s="70"/>
      <c r="D384" s="70"/>
      <c r="E384" s="70"/>
      <c r="F384" s="70"/>
      <c r="G384" s="72"/>
      <c r="H384" s="72"/>
      <c r="I384" s="73"/>
      <c r="J384" s="72"/>
      <c r="K384" s="72"/>
      <c r="L384" s="72"/>
      <c r="M384" s="72"/>
      <c r="N384" s="20"/>
      <c r="O384" s="33"/>
      <c r="P384" s="38"/>
      <c r="Q384" s="33"/>
      <c r="R384" s="38"/>
      <c r="S384" s="34"/>
      <c r="T384" s="34"/>
      <c r="U384" s="34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1:44" ht="18.75">
      <c r="A385" s="49"/>
      <c r="B385" s="43" t="s">
        <v>110</v>
      </c>
      <c r="C385" s="74"/>
      <c r="D385" s="74"/>
      <c r="E385" s="74"/>
      <c r="F385" s="74"/>
      <c r="G385" s="76"/>
      <c r="H385" s="76"/>
      <c r="I385" s="77"/>
      <c r="J385" s="76"/>
      <c r="K385" s="76"/>
      <c r="L385" s="76"/>
      <c r="M385" s="76"/>
      <c r="N385" s="20"/>
      <c r="O385" s="33"/>
      <c r="P385" s="38"/>
      <c r="Q385" s="33"/>
      <c r="R385" s="38"/>
      <c r="S385" s="34"/>
      <c r="T385" s="34"/>
      <c r="U385" s="34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1:44" ht="18.75">
      <c r="A386" s="49"/>
      <c r="B386" s="60" t="s">
        <v>19</v>
      </c>
      <c r="C386" s="78">
        <f>+'[2]ก.โรคเอดส์ฯ_12'!$E$354</f>
        <v>0</v>
      </c>
      <c r="D386" s="78">
        <f>+'[2]ก.โรคเอดส์ฯ_12'!$F$354</f>
        <v>0</v>
      </c>
      <c r="E386" s="78">
        <f>+'[2]ก.โรคเอดส์ฯ_12'!$G$354</f>
        <v>0</v>
      </c>
      <c r="F386" s="78">
        <f>+'[2]ก.โรคเอดส์ฯ_12'!$H$354</f>
        <v>0</v>
      </c>
      <c r="G386" s="85">
        <f>+D386+E386+F386</f>
        <v>0</v>
      </c>
      <c r="H386" s="85">
        <f>+C386-D386-E386-F386</f>
        <v>0</v>
      </c>
      <c r="I386" s="86" t="e">
        <f>+D386/C386*100</f>
        <v>#DIV/0!</v>
      </c>
      <c r="J386" s="81" t="e">
        <f>+E386/C386*100</f>
        <v>#DIV/0!</v>
      </c>
      <c r="K386" s="87" t="e">
        <f>+F386/C386*100</f>
        <v>#DIV/0!</v>
      </c>
      <c r="L386" s="87" t="e">
        <f>+G386/C386*100</f>
        <v>#DIV/0!</v>
      </c>
      <c r="M386" s="87" t="e">
        <f>+H386/C386*100</f>
        <v>#DIV/0!</v>
      </c>
      <c r="N386" s="20"/>
      <c r="O386" s="33"/>
      <c r="P386" s="38"/>
      <c r="Q386" s="33"/>
      <c r="R386" s="38"/>
      <c r="S386" s="34"/>
      <c r="T386" s="34"/>
      <c r="U386" s="34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44" ht="18.75">
      <c r="A387" s="49"/>
      <c r="B387" s="64" t="s">
        <v>13</v>
      </c>
      <c r="C387" s="82">
        <f aca="true" t="shared" si="178" ref="C387:H387">SUM(C386:C386)</f>
        <v>0</v>
      </c>
      <c r="D387" s="82">
        <f t="shared" si="178"/>
        <v>0</v>
      </c>
      <c r="E387" s="82">
        <f t="shared" si="178"/>
        <v>0</v>
      </c>
      <c r="F387" s="82">
        <f t="shared" si="178"/>
        <v>0</v>
      </c>
      <c r="G387" s="82">
        <f t="shared" si="178"/>
        <v>0</v>
      </c>
      <c r="H387" s="82">
        <f t="shared" si="178"/>
        <v>0</v>
      </c>
      <c r="I387" s="83" t="e">
        <f>+D387/C387*100</f>
        <v>#DIV/0!</v>
      </c>
      <c r="J387" s="84" t="e">
        <f>+E387/C387*100</f>
        <v>#DIV/0!</v>
      </c>
      <c r="K387" s="84" t="e">
        <f>+F387/C387*100</f>
        <v>#DIV/0!</v>
      </c>
      <c r="L387" s="84" t="e">
        <f>+G387/C387*100</f>
        <v>#DIV/0!</v>
      </c>
      <c r="M387" s="84" t="e">
        <f>+H387/C387*100</f>
        <v>#DIV/0!</v>
      </c>
      <c r="N387" s="20"/>
      <c r="O387" s="33"/>
      <c r="P387" s="38"/>
      <c r="Q387" s="33"/>
      <c r="R387" s="38"/>
      <c r="S387" s="34"/>
      <c r="T387" s="34"/>
      <c r="U387" s="34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1:44" ht="18.75">
      <c r="A388" s="49"/>
      <c r="B388" s="43" t="s">
        <v>130</v>
      </c>
      <c r="C388" s="74"/>
      <c r="D388" s="74"/>
      <c r="E388" s="74"/>
      <c r="F388" s="74"/>
      <c r="G388" s="76"/>
      <c r="H388" s="76"/>
      <c r="I388" s="77"/>
      <c r="J388" s="76"/>
      <c r="K388" s="76"/>
      <c r="L388" s="76"/>
      <c r="M388" s="76"/>
      <c r="N388" s="20"/>
      <c r="O388" s="33"/>
      <c r="P388" s="38"/>
      <c r="Q388" s="33"/>
      <c r="R388" s="38"/>
      <c r="S388" s="34"/>
      <c r="T388" s="34"/>
      <c r="U388" s="34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1:44" ht="18.75">
      <c r="A389" s="49"/>
      <c r="B389" s="60" t="s">
        <v>19</v>
      </c>
      <c r="C389" s="78">
        <f>+'[2]ก.โรคเอดส์ฯ_12'!$E$379</f>
        <v>0</v>
      </c>
      <c r="D389" s="78">
        <f>+'[2]ก.โรคเอดส์ฯ_12'!$F$379</f>
        <v>0</v>
      </c>
      <c r="E389" s="78">
        <f>+'[2]ก.โรคเอดส์ฯ_12'!$G$379</f>
        <v>0</v>
      </c>
      <c r="F389" s="78">
        <f>+'[2]ก.โรคเอดส์ฯ_12'!$H$379</f>
        <v>0</v>
      </c>
      <c r="G389" s="85">
        <f>+D389+E389+F389</f>
        <v>0</v>
      </c>
      <c r="H389" s="85">
        <f>+C389-D389-E389-F389</f>
        <v>0</v>
      </c>
      <c r="I389" s="86" t="e">
        <f>+D389/C389*100</f>
        <v>#DIV/0!</v>
      </c>
      <c r="J389" s="81" t="e">
        <f>+E389/C389*100</f>
        <v>#DIV/0!</v>
      </c>
      <c r="K389" s="81" t="e">
        <f>+F389/C389*100</f>
        <v>#DIV/0!</v>
      </c>
      <c r="L389" s="81" t="e">
        <f>+G389/C389*100</f>
        <v>#DIV/0!</v>
      </c>
      <c r="M389" s="81" t="e">
        <f>+H389/C389*100</f>
        <v>#DIV/0!</v>
      </c>
      <c r="N389" s="20"/>
      <c r="O389" s="33"/>
      <c r="P389" s="38"/>
      <c r="Q389" s="33"/>
      <c r="R389" s="38"/>
      <c r="S389" s="34"/>
      <c r="T389" s="34"/>
      <c r="U389" s="34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44" ht="18.75">
      <c r="A390" s="49"/>
      <c r="B390" s="61" t="s">
        <v>20</v>
      </c>
      <c r="C390" s="78">
        <f>+'[2]ก.โรคเอดส์ฯ_12'!$E$380</f>
        <v>0</v>
      </c>
      <c r="D390" s="78">
        <f>+'[2]ก.โรคเอดส์ฯ_12'!$F$380</f>
        <v>0</v>
      </c>
      <c r="E390" s="78">
        <f>+'[2]ก.โรคเอดส์ฯ_12'!$G$380</f>
        <v>0</v>
      </c>
      <c r="F390" s="78">
        <f>+'[2]ก.โรคเอดส์ฯ_12'!$H$380</f>
        <v>0</v>
      </c>
      <c r="G390" s="79">
        <f>+D390+E390+F390</f>
        <v>0</v>
      </c>
      <c r="H390" s="79">
        <f>+C390-D390-E390-F390</f>
        <v>0</v>
      </c>
      <c r="I390" s="80" t="e">
        <f>+D390/C390*100</f>
        <v>#DIV/0!</v>
      </c>
      <c r="J390" s="81" t="e">
        <f>+E390/C390*100</f>
        <v>#DIV/0!</v>
      </c>
      <c r="K390" s="81" t="e">
        <f>+F390/C390*100</f>
        <v>#DIV/0!</v>
      </c>
      <c r="L390" s="81" t="e">
        <f>+G390/C390*100</f>
        <v>#DIV/0!</v>
      </c>
      <c r="M390" s="81" t="e">
        <f>+H390/C390*100</f>
        <v>#DIV/0!</v>
      </c>
      <c r="N390" s="20"/>
      <c r="O390" s="33"/>
      <c r="P390" s="38"/>
      <c r="Q390" s="33"/>
      <c r="R390" s="38"/>
      <c r="S390" s="34"/>
      <c r="T390" s="34"/>
      <c r="U390" s="34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1:44" ht="18.75">
      <c r="A391" s="49"/>
      <c r="B391" s="64" t="s">
        <v>13</v>
      </c>
      <c r="C391" s="82">
        <f aca="true" t="shared" si="179" ref="C391:H391">SUM(C389:C390)</f>
        <v>0</v>
      </c>
      <c r="D391" s="82">
        <f t="shared" si="179"/>
        <v>0</v>
      </c>
      <c r="E391" s="82">
        <f t="shared" si="179"/>
        <v>0</v>
      </c>
      <c r="F391" s="82">
        <f t="shared" si="179"/>
        <v>0</v>
      </c>
      <c r="G391" s="82">
        <f t="shared" si="179"/>
        <v>0</v>
      </c>
      <c r="H391" s="82">
        <f t="shared" si="179"/>
        <v>0</v>
      </c>
      <c r="I391" s="83" t="e">
        <f>+D391/C391*100</f>
        <v>#DIV/0!</v>
      </c>
      <c r="J391" s="84" t="e">
        <f>+E391/C391*100</f>
        <v>#DIV/0!</v>
      </c>
      <c r="K391" s="84" t="e">
        <f>+F391/C391*100</f>
        <v>#DIV/0!</v>
      </c>
      <c r="L391" s="84" t="e">
        <f>+G391/C391*100</f>
        <v>#DIV/0!</v>
      </c>
      <c r="M391" s="84" t="e">
        <f>+H391/C391*100</f>
        <v>#DIV/0!</v>
      </c>
      <c r="N391" s="20"/>
      <c r="O391" s="33"/>
      <c r="P391" s="38"/>
      <c r="Q391" s="33"/>
      <c r="R391" s="38"/>
      <c r="S391" s="34"/>
      <c r="T391" s="34"/>
      <c r="U391" s="34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44" ht="18.75">
      <c r="A392" s="49"/>
      <c r="B392" s="17" t="s">
        <v>128</v>
      </c>
      <c r="C392" s="88"/>
      <c r="D392" s="88"/>
      <c r="E392" s="88"/>
      <c r="F392" s="88"/>
      <c r="G392" s="89"/>
      <c r="H392" s="89"/>
      <c r="I392" s="90"/>
      <c r="J392" s="89"/>
      <c r="K392" s="89"/>
      <c r="L392" s="89"/>
      <c r="M392" s="89"/>
      <c r="N392" s="20"/>
      <c r="O392" s="33"/>
      <c r="P392" s="38"/>
      <c r="Q392" s="33"/>
      <c r="R392" s="38"/>
      <c r="S392" s="34"/>
      <c r="T392" s="34"/>
      <c r="U392" s="34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1:44" ht="18.75">
      <c r="A393" s="49"/>
      <c r="B393" s="43" t="s">
        <v>129</v>
      </c>
      <c r="C393" s="91"/>
      <c r="D393" s="91"/>
      <c r="E393" s="91"/>
      <c r="F393" s="91"/>
      <c r="G393" s="92"/>
      <c r="H393" s="92"/>
      <c r="I393" s="93"/>
      <c r="J393" s="92"/>
      <c r="K393" s="92"/>
      <c r="L393" s="92"/>
      <c r="M393" s="92"/>
      <c r="N393" s="20"/>
      <c r="O393" s="33"/>
      <c r="P393" s="38"/>
      <c r="Q393" s="33"/>
      <c r="R393" s="38"/>
      <c r="S393" s="34"/>
      <c r="T393" s="34"/>
      <c r="U393" s="34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1:44" ht="18.75">
      <c r="A394" s="49"/>
      <c r="B394" s="66" t="s">
        <v>18</v>
      </c>
      <c r="C394" s="94">
        <f>+'[2]ก.โรคเอดส์ฯ_12'!$E$402</f>
        <v>2209000</v>
      </c>
      <c r="D394" s="94">
        <f>+'[2]ก.โรคเอดส์ฯ_12'!$F$402</f>
        <v>0</v>
      </c>
      <c r="E394" s="94">
        <f>+'[2]ก.โรคเอดส์ฯ_12'!$G$402</f>
        <v>0</v>
      </c>
      <c r="F394" s="94">
        <f>+'[2]ก.โรคเอดส์ฯ_12'!$H$402</f>
        <v>1278861.94</v>
      </c>
      <c r="G394" s="95">
        <f>+D394+E394+F394</f>
        <v>1278861.94</v>
      </c>
      <c r="H394" s="95">
        <f>+C394-D394-E394-F394</f>
        <v>930138.06</v>
      </c>
      <c r="I394" s="96">
        <f>+D394/C394*100</f>
        <v>0</v>
      </c>
      <c r="J394" s="95">
        <f>+E394/C394*100</f>
        <v>0</v>
      </c>
      <c r="K394" s="95">
        <f>+F394/C394*100</f>
        <v>57.89325215029425</v>
      </c>
      <c r="L394" s="95">
        <f>+G394/C394*100</f>
        <v>57.89325215029425</v>
      </c>
      <c r="M394" s="95">
        <f>+H394/C394*100</f>
        <v>42.10674784970575</v>
      </c>
      <c r="N394" s="20"/>
      <c r="O394" s="33"/>
      <c r="P394" s="38"/>
      <c r="Q394" s="33"/>
      <c r="R394" s="38"/>
      <c r="S394" s="41"/>
      <c r="T394" s="2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1:44" ht="18.75">
      <c r="A395" s="49"/>
      <c r="B395" s="62" t="s">
        <v>19</v>
      </c>
      <c r="C395" s="97">
        <f>+'[2]ก.โรคเอดส์ฯ_12'!$E$403</f>
        <v>2132800</v>
      </c>
      <c r="D395" s="97">
        <f>+'[2]ก.โรคเอดส์ฯ_12'!$F$403</f>
        <v>0</v>
      </c>
      <c r="E395" s="97">
        <f>+'[2]ก.โรคเอดส์ฯ_12'!$G$403</f>
        <v>0</v>
      </c>
      <c r="F395" s="97">
        <f>+'[2]ก.โรคเอดส์ฯ_12'!$H$403</f>
        <v>1161910</v>
      </c>
      <c r="G395" s="98">
        <f>+D395+E395+F395</f>
        <v>1161910</v>
      </c>
      <c r="H395" s="98">
        <f>+C395-D395-E395-F395</f>
        <v>970890</v>
      </c>
      <c r="I395" s="80">
        <f>+D395/C395*100</f>
        <v>0</v>
      </c>
      <c r="J395" s="98">
        <f>+E395/C395*100</f>
        <v>0</v>
      </c>
      <c r="K395" s="98">
        <f>+F395/C395*100</f>
        <v>54.47815078769692</v>
      </c>
      <c r="L395" s="98">
        <f>+G395/C395*100</f>
        <v>54.47815078769692</v>
      </c>
      <c r="M395" s="98">
        <f>+H395/C395*100</f>
        <v>45.52184921230308</v>
      </c>
      <c r="N395" s="20"/>
      <c r="O395" s="16"/>
      <c r="P395" s="42"/>
      <c r="Q395" s="16"/>
      <c r="R395" s="16"/>
      <c r="S395" s="33"/>
      <c r="T395" s="36"/>
      <c r="U395" s="36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1:44" ht="18.75">
      <c r="A396" s="49"/>
      <c r="B396" s="65" t="s">
        <v>13</v>
      </c>
      <c r="C396" s="82">
        <f aca="true" t="shared" si="180" ref="C396:H396">SUM(C394:C395)</f>
        <v>4341800</v>
      </c>
      <c r="D396" s="82">
        <f t="shared" si="180"/>
        <v>0</v>
      </c>
      <c r="E396" s="82">
        <f t="shared" si="180"/>
        <v>0</v>
      </c>
      <c r="F396" s="82">
        <f t="shared" si="180"/>
        <v>2440771.94</v>
      </c>
      <c r="G396" s="82">
        <f t="shared" si="180"/>
        <v>2440771.94</v>
      </c>
      <c r="H396" s="82">
        <f t="shared" si="180"/>
        <v>1901028.06</v>
      </c>
      <c r="I396" s="99">
        <f>+D396/C396*100</f>
        <v>0</v>
      </c>
      <c r="J396" s="100">
        <f>+E396/C396*100</f>
        <v>0</v>
      </c>
      <c r="K396" s="100">
        <f>+F396/C396*100</f>
        <v>56.21566953797964</v>
      </c>
      <c r="L396" s="100">
        <f>+G396/C396*100</f>
        <v>56.21566953797964</v>
      </c>
      <c r="M396" s="100">
        <f>+H396/C396*100</f>
        <v>43.78433046202036</v>
      </c>
      <c r="N396" s="20"/>
      <c r="O396" s="16"/>
      <c r="P396" s="42"/>
      <c r="Q396" s="16"/>
      <c r="R396" s="16"/>
      <c r="S396" s="33"/>
      <c r="T396" s="36"/>
      <c r="U396" s="36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1:44" ht="19.5" thickBot="1">
      <c r="A397" s="49"/>
      <c r="B397" s="18" t="s">
        <v>132</v>
      </c>
      <c r="C397" s="101"/>
      <c r="D397" s="101"/>
      <c r="E397" s="101"/>
      <c r="F397" s="101"/>
      <c r="G397" s="102"/>
      <c r="H397" s="102"/>
      <c r="I397" s="103"/>
      <c r="J397" s="102"/>
      <c r="K397" s="102"/>
      <c r="L397" s="102"/>
      <c r="M397" s="102"/>
      <c r="N397" s="20"/>
      <c r="O397" s="16"/>
      <c r="P397" s="42"/>
      <c r="Q397" s="16"/>
      <c r="R397" s="16"/>
      <c r="S397" s="33"/>
      <c r="T397" s="36"/>
      <c r="U397" s="36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1:44" ht="19.5" thickTop="1">
      <c r="A398" s="50"/>
      <c r="B398" s="60" t="s">
        <v>18</v>
      </c>
      <c r="C398" s="78">
        <f aca="true" t="shared" si="181" ref="C398:H398">+C394</f>
        <v>2209000</v>
      </c>
      <c r="D398" s="78">
        <f t="shared" si="181"/>
        <v>0</v>
      </c>
      <c r="E398" s="78">
        <f t="shared" si="181"/>
        <v>0</v>
      </c>
      <c r="F398" s="78">
        <f t="shared" si="181"/>
        <v>1278861.94</v>
      </c>
      <c r="G398" s="78">
        <f t="shared" si="181"/>
        <v>1278861.94</v>
      </c>
      <c r="H398" s="78">
        <f t="shared" si="181"/>
        <v>930138.06</v>
      </c>
      <c r="I398" s="86">
        <f aca="true" t="shared" si="182" ref="I398:I403">+D398/C398*100</f>
        <v>0</v>
      </c>
      <c r="J398" s="81">
        <f aca="true" t="shared" si="183" ref="J398:J403">+E398/C398*100</f>
        <v>0</v>
      </c>
      <c r="K398" s="81">
        <f aca="true" t="shared" si="184" ref="K398:K403">+F398/C398*100</f>
        <v>57.89325215029425</v>
      </c>
      <c r="L398" s="81">
        <f aca="true" t="shared" si="185" ref="L398:L403">+G398/C398*100</f>
        <v>57.89325215029425</v>
      </c>
      <c r="M398" s="81">
        <f aca="true" t="shared" si="186" ref="M398:M403">+H398/C398*100</f>
        <v>42.10674784970575</v>
      </c>
      <c r="N398" s="20"/>
      <c r="O398" s="16"/>
      <c r="P398" s="42"/>
      <c r="Q398" s="16"/>
      <c r="R398" s="16"/>
      <c r="S398" s="33"/>
      <c r="T398" s="36"/>
      <c r="U398" s="36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1:44" ht="18.75">
      <c r="A399" s="49"/>
      <c r="B399" s="62" t="s">
        <v>19</v>
      </c>
      <c r="C399" s="97">
        <f aca="true" t="shared" si="187" ref="C399:H399">+C373+C380+C386+C389+C395</f>
        <v>29071810</v>
      </c>
      <c r="D399" s="97">
        <f t="shared" si="187"/>
        <v>0</v>
      </c>
      <c r="E399" s="97">
        <f t="shared" si="187"/>
        <v>1618639.05</v>
      </c>
      <c r="F399" s="97">
        <f t="shared" si="187"/>
        <v>11331053.68</v>
      </c>
      <c r="G399" s="97">
        <f t="shared" si="187"/>
        <v>12949692.73</v>
      </c>
      <c r="H399" s="97">
        <f t="shared" si="187"/>
        <v>16122117.27</v>
      </c>
      <c r="I399" s="86">
        <f t="shared" si="182"/>
        <v>0</v>
      </c>
      <c r="J399" s="81">
        <f t="shared" si="183"/>
        <v>5.567727121221554</v>
      </c>
      <c r="K399" s="81">
        <f t="shared" si="184"/>
        <v>38.97608604349024</v>
      </c>
      <c r="L399" s="81">
        <f t="shared" si="185"/>
        <v>44.5438131647118</v>
      </c>
      <c r="M399" s="81">
        <f t="shared" si="186"/>
        <v>55.4561868352882</v>
      </c>
      <c r="N399" s="20"/>
      <c r="O399" s="16"/>
      <c r="P399" s="42"/>
      <c r="Q399" s="16"/>
      <c r="R399" s="16"/>
      <c r="S399" s="33"/>
      <c r="T399" s="36"/>
      <c r="U399" s="36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1:44" ht="18.75">
      <c r="A400" s="49"/>
      <c r="B400" s="61" t="s">
        <v>20</v>
      </c>
      <c r="C400" s="104">
        <f aca="true" t="shared" si="188" ref="C400:H400">+C374+C381+C390</f>
        <v>8820618</v>
      </c>
      <c r="D400" s="104">
        <f t="shared" si="188"/>
        <v>0</v>
      </c>
      <c r="E400" s="104">
        <f t="shared" si="188"/>
        <v>496694</v>
      </c>
      <c r="F400" s="104">
        <f t="shared" si="188"/>
        <v>1518424</v>
      </c>
      <c r="G400" s="104">
        <f t="shared" si="188"/>
        <v>2015118</v>
      </c>
      <c r="H400" s="104">
        <f t="shared" si="188"/>
        <v>6805500</v>
      </c>
      <c r="I400" s="104">
        <f t="shared" si="182"/>
        <v>0</v>
      </c>
      <c r="J400" s="104">
        <f t="shared" si="183"/>
        <v>5.631056690132143</v>
      </c>
      <c r="K400" s="104">
        <f t="shared" si="184"/>
        <v>17.214485424944147</v>
      </c>
      <c r="L400" s="104">
        <f t="shared" si="185"/>
        <v>22.845542115076288</v>
      </c>
      <c r="M400" s="104">
        <f t="shared" si="186"/>
        <v>77.15445788492372</v>
      </c>
      <c r="N400" s="20"/>
      <c r="O400" s="16"/>
      <c r="P400" s="42"/>
      <c r="Q400" s="16"/>
      <c r="R400" s="16"/>
      <c r="S400" s="33"/>
      <c r="T400" s="36"/>
      <c r="U400" s="36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1:44" ht="18.75">
      <c r="A401" s="49"/>
      <c r="B401" s="62" t="s">
        <v>21</v>
      </c>
      <c r="C401" s="97">
        <f aca="true" t="shared" si="189" ref="C401:H401">+C375+C382</f>
        <v>1200000</v>
      </c>
      <c r="D401" s="97">
        <f t="shared" si="189"/>
        <v>0</v>
      </c>
      <c r="E401" s="97">
        <f t="shared" si="189"/>
        <v>0</v>
      </c>
      <c r="F401" s="97">
        <f t="shared" si="189"/>
        <v>1200000</v>
      </c>
      <c r="G401" s="97">
        <f t="shared" si="189"/>
        <v>1200000</v>
      </c>
      <c r="H401" s="97">
        <f t="shared" si="189"/>
        <v>0</v>
      </c>
      <c r="I401" s="86">
        <f t="shared" si="182"/>
        <v>0</v>
      </c>
      <c r="J401" s="81">
        <f t="shared" si="183"/>
        <v>0</v>
      </c>
      <c r="K401" s="81">
        <f t="shared" si="184"/>
        <v>100</v>
      </c>
      <c r="L401" s="81">
        <f t="shared" si="185"/>
        <v>100</v>
      </c>
      <c r="M401" s="81">
        <f t="shared" si="186"/>
        <v>0</v>
      </c>
      <c r="N401" s="20"/>
      <c r="O401" s="16"/>
      <c r="P401" s="42"/>
      <c r="Q401" s="16"/>
      <c r="R401" s="16"/>
      <c r="S401" s="33"/>
      <c r="T401" s="36"/>
      <c r="U401" s="36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1:44" ht="18.75">
      <c r="A402" s="49"/>
      <c r="B402" s="67" t="s">
        <v>22</v>
      </c>
      <c r="C402" s="105">
        <f aca="true" t="shared" si="190" ref="C402:H402">+C376</f>
        <v>0</v>
      </c>
      <c r="D402" s="105">
        <f t="shared" si="190"/>
        <v>0</v>
      </c>
      <c r="E402" s="105">
        <f t="shared" si="190"/>
        <v>0</v>
      </c>
      <c r="F402" s="105">
        <f t="shared" si="190"/>
        <v>0</v>
      </c>
      <c r="G402" s="105">
        <f t="shared" si="190"/>
        <v>0</v>
      </c>
      <c r="H402" s="105">
        <f t="shared" si="190"/>
        <v>0</v>
      </c>
      <c r="I402" s="86" t="e">
        <f t="shared" si="182"/>
        <v>#DIV/0!</v>
      </c>
      <c r="J402" s="81" t="e">
        <f t="shared" si="183"/>
        <v>#DIV/0!</v>
      </c>
      <c r="K402" s="81" t="e">
        <f t="shared" si="184"/>
        <v>#DIV/0!</v>
      </c>
      <c r="L402" s="81" t="e">
        <f t="shared" si="185"/>
        <v>#DIV/0!</v>
      </c>
      <c r="M402" s="81" t="e">
        <f t="shared" si="186"/>
        <v>#DIV/0!</v>
      </c>
      <c r="N402" s="20"/>
      <c r="O402" s="33"/>
      <c r="P402" s="38"/>
      <c r="Q402" s="33"/>
      <c r="R402" s="38"/>
      <c r="S402" s="34"/>
      <c r="T402" s="34"/>
      <c r="U402" s="34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1:44" ht="19.5" thickBot="1">
      <c r="A403" s="109"/>
      <c r="B403" s="68" t="s">
        <v>14</v>
      </c>
      <c r="C403" s="106">
        <f aca="true" t="shared" si="191" ref="C403:H403">SUM(C398:C402)</f>
        <v>41301428</v>
      </c>
      <c r="D403" s="106">
        <f t="shared" si="191"/>
        <v>0</v>
      </c>
      <c r="E403" s="106">
        <f t="shared" si="191"/>
        <v>2115333.05</v>
      </c>
      <c r="F403" s="106">
        <f t="shared" si="191"/>
        <v>15328339.62</v>
      </c>
      <c r="G403" s="106">
        <f t="shared" si="191"/>
        <v>17443672.67</v>
      </c>
      <c r="H403" s="106">
        <f t="shared" si="191"/>
        <v>23857755.33</v>
      </c>
      <c r="I403" s="106">
        <f t="shared" si="182"/>
        <v>0</v>
      </c>
      <c r="J403" s="106">
        <f t="shared" si="183"/>
        <v>5.12169470266258</v>
      </c>
      <c r="K403" s="106">
        <f t="shared" si="184"/>
        <v>37.11334053631269</v>
      </c>
      <c r="L403" s="107">
        <f t="shared" si="185"/>
        <v>42.23503523897528</v>
      </c>
      <c r="M403" s="106">
        <f t="shared" si="186"/>
        <v>57.76496476102473</v>
      </c>
      <c r="N403" s="20"/>
      <c r="O403" s="33"/>
      <c r="P403" s="38"/>
      <c r="Q403" s="33"/>
      <c r="R403" s="38"/>
      <c r="S403" s="34"/>
      <c r="T403" s="34"/>
      <c r="U403" s="34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1:44" ht="19.5" thickTop="1">
      <c r="A404" s="69" t="s">
        <v>25</v>
      </c>
      <c r="B404" s="17" t="s">
        <v>42</v>
      </c>
      <c r="C404" s="71"/>
      <c r="D404" s="71"/>
      <c r="E404" s="71"/>
      <c r="F404" s="71"/>
      <c r="G404" s="72"/>
      <c r="H404" s="72"/>
      <c r="I404" s="73"/>
      <c r="J404" s="72"/>
      <c r="K404" s="72"/>
      <c r="L404" s="72"/>
      <c r="M404" s="58"/>
      <c r="N404" s="20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1:44" ht="18.75">
      <c r="A405" s="48" t="s">
        <v>62</v>
      </c>
      <c r="B405" s="43" t="s">
        <v>108</v>
      </c>
      <c r="C405" s="75"/>
      <c r="D405" s="75"/>
      <c r="E405" s="75"/>
      <c r="F405" s="75"/>
      <c r="G405" s="76"/>
      <c r="H405" s="76"/>
      <c r="I405" s="77"/>
      <c r="J405" s="76"/>
      <c r="K405" s="76"/>
      <c r="L405" s="76"/>
      <c r="M405" s="59"/>
      <c r="N405" s="20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1:44" ht="18.75">
      <c r="A406" s="49"/>
      <c r="B406" s="60" t="s">
        <v>19</v>
      </c>
      <c r="C406" s="78">
        <f>+'[2]กพร._55'!$E$281</f>
        <v>418700</v>
      </c>
      <c r="D406" s="78">
        <f>+'[2]กพร._55'!$F$281</f>
        <v>0</v>
      </c>
      <c r="E406" s="78">
        <f>+'[2]กพร._55'!$G$281</f>
        <v>12000</v>
      </c>
      <c r="F406" s="78">
        <f>+'[2]กพร._55'!$H$281</f>
        <v>184814.84</v>
      </c>
      <c r="G406" s="85">
        <f>+D406+E406+F406</f>
        <v>196814.84</v>
      </c>
      <c r="H406" s="81">
        <f>+C406-D406-E406-F406</f>
        <v>221885.16</v>
      </c>
      <c r="I406" s="86">
        <f>+D406/C406*100</f>
        <v>0</v>
      </c>
      <c r="J406" s="81">
        <f>+E406/C406*100</f>
        <v>2.8660138524002865</v>
      </c>
      <c r="K406" s="98">
        <f>+F406/C406*100</f>
        <v>44.140157630761884</v>
      </c>
      <c r="L406" s="81">
        <f>+G406/C406*100</f>
        <v>47.00617148316217</v>
      </c>
      <c r="M406" s="81">
        <f>+H406/C406*100</f>
        <v>52.99382851683784</v>
      </c>
      <c r="N406" s="39"/>
      <c r="O406" s="40"/>
      <c r="P406" s="40"/>
      <c r="Q406" s="40"/>
      <c r="R406" s="40"/>
      <c r="S406" s="41"/>
      <c r="T406" s="41"/>
      <c r="U406" s="41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1:44" ht="18.75">
      <c r="A407" s="49"/>
      <c r="B407" s="61" t="s">
        <v>20</v>
      </c>
      <c r="C407" s="97">
        <f>+'[2]กพร._55'!$E$282</f>
        <v>1769271.4</v>
      </c>
      <c r="D407" s="97">
        <f>+'[2]กพร._55'!$F$282</f>
        <v>0</v>
      </c>
      <c r="E407" s="97">
        <f>+'[2]กพร._55'!$G$282</f>
        <v>0</v>
      </c>
      <c r="F407" s="97">
        <f>+'[2]กพร._55'!$H$282</f>
        <v>90971.4</v>
      </c>
      <c r="G407" s="79">
        <f>+D407+E407+F407</f>
        <v>90971.4</v>
      </c>
      <c r="H407" s="98">
        <f>+C407-D407-E407-F407</f>
        <v>1678300</v>
      </c>
      <c r="I407" s="80">
        <f>+D407/C407*100</f>
        <v>0</v>
      </c>
      <c r="J407" s="98">
        <f>+E407/C407*100</f>
        <v>0</v>
      </c>
      <c r="K407" s="98">
        <f>+F407/C407*100</f>
        <v>5.1417436578695614</v>
      </c>
      <c r="L407" s="98">
        <f>+G407/C407*100</f>
        <v>5.1417436578695614</v>
      </c>
      <c r="M407" s="98">
        <f>+H407/C407*100</f>
        <v>94.85825634213045</v>
      </c>
      <c r="N407" s="39"/>
      <c r="O407" s="40"/>
      <c r="P407" s="40"/>
      <c r="Q407" s="40"/>
      <c r="R407" s="40"/>
      <c r="S407" s="41"/>
      <c r="T407" s="41"/>
      <c r="U407" s="41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1:44" ht="18.75">
      <c r="A408" s="49"/>
      <c r="B408" s="62" t="s">
        <v>21</v>
      </c>
      <c r="C408" s="97">
        <f>+'[2]กพร._55'!$E$283</f>
        <v>0</v>
      </c>
      <c r="D408" s="97">
        <f>+'[2]กพร._55'!$F$283</f>
        <v>0</v>
      </c>
      <c r="E408" s="97">
        <f>+'[2]กพร._55'!$G$283</f>
        <v>0</v>
      </c>
      <c r="F408" s="97">
        <f>+'[2]กพร._55'!$H$283</f>
        <v>0</v>
      </c>
      <c r="G408" s="79">
        <f>+D408+E408+F408</f>
        <v>0</v>
      </c>
      <c r="H408" s="98">
        <f>+C408-D408-E408-F408</f>
        <v>0</v>
      </c>
      <c r="I408" s="80" t="e">
        <f>+D408/C408*100</f>
        <v>#DIV/0!</v>
      </c>
      <c r="J408" s="98" t="e">
        <f>+E408/C408*100</f>
        <v>#DIV/0!</v>
      </c>
      <c r="K408" s="98" t="e">
        <f>+F408/C408*100</f>
        <v>#DIV/0!</v>
      </c>
      <c r="L408" s="98" t="e">
        <f>+G408/C408*100</f>
        <v>#DIV/0!</v>
      </c>
      <c r="M408" s="98" t="e">
        <f>+H408/C408*100</f>
        <v>#DIV/0!</v>
      </c>
      <c r="N408" s="39"/>
      <c r="O408" s="40"/>
      <c r="P408" s="40"/>
      <c r="Q408" s="40"/>
      <c r="R408" s="40"/>
      <c r="S408" s="41"/>
      <c r="T408" s="41"/>
      <c r="U408" s="41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1:44" ht="18.75">
      <c r="A409" s="49"/>
      <c r="B409" s="63" t="s">
        <v>22</v>
      </c>
      <c r="C409" s="97">
        <f>+'[2]กพร._55'!$E$284</f>
        <v>0</v>
      </c>
      <c r="D409" s="97">
        <f>+'[2]กพร._55'!$F$284</f>
        <v>0</v>
      </c>
      <c r="E409" s="97">
        <f>+'[2]กพร._55'!$G$284</f>
        <v>0</v>
      </c>
      <c r="F409" s="97">
        <f>+'[2]กพร._55'!$H$284</f>
        <v>0</v>
      </c>
      <c r="G409" s="79">
        <f>+D409+E409+F409</f>
        <v>0</v>
      </c>
      <c r="H409" s="98">
        <f>+C409-D409-E409-F409</f>
        <v>0</v>
      </c>
      <c r="I409" s="80" t="e">
        <f>+D409/C409*100</f>
        <v>#DIV/0!</v>
      </c>
      <c r="J409" s="98" t="e">
        <f>+E409/C409*100</f>
        <v>#DIV/0!</v>
      </c>
      <c r="K409" s="98" t="e">
        <f>+F409/C409*100</f>
        <v>#DIV/0!</v>
      </c>
      <c r="L409" s="98" t="e">
        <f>+G409/C409*100</f>
        <v>#DIV/0!</v>
      </c>
      <c r="M409" s="98" t="e">
        <f>+H409/C409*100</f>
        <v>#DIV/0!</v>
      </c>
      <c r="N409" s="39"/>
      <c r="O409" s="40"/>
      <c r="P409" s="40"/>
      <c r="Q409" s="40"/>
      <c r="R409" s="40"/>
      <c r="S409" s="41"/>
      <c r="T409" s="41"/>
      <c r="U409" s="41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1:44" ht="18.75">
      <c r="A410" s="49"/>
      <c r="B410" s="64" t="s">
        <v>13</v>
      </c>
      <c r="C410" s="108">
        <f aca="true" t="shared" si="192" ref="C410:H410">SUM(C406:C409)</f>
        <v>2187971.4</v>
      </c>
      <c r="D410" s="108">
        <f t="shared" si="192"/>
        <v>0</v>
      </c>
      <c r="E410" s="108">
        <f t="shared" si="192"/>
        <v>12000</v>
      </c>
      <c r="F410" s="108">
        <f t="shared" si="192"/>
        <v>275786.24</v>
      </c>
      <c r="G410" s="108">
        <f t="shared" si="192"/>
        <v>287786.24</v>
      </c>
      <c r="H410" s="108">
        <f t="shared" si="192"/>
        <v>1900185.16</v>
      </c>
      <c r="I410" s="108">
        <f>+D410/C410*100</f>
        <v>0</v>
      </c>
      <c r="J410" s="108">
        <f>+E410/C410*100</f>
        <v>0.5484532384655485</v>
      </c>
      <c r="K410" s="108">
        <f>+F410/C410*100</f>
        <v>12.604654704353083</v>
      </c>
      <c r="L410" s="108">
        <f>+G410/C410*100</f>
        <v>13.153107942818632</v>
      </c>
      <c r="M410" s="108">
        <f>+H410/C410*100</f>
        <v>86.84689205718136</v>
      </c>
      <c r="N410" s="20"/>
      <c r="O410" s="16"/>
      <c r="P410" s="42"/>
      <c r="Q410" s="16"/>
      <c r="R410" s="16"/>
      <c r="S410" s="25"/>
      <c r="T410" s="24"/>
      <c r="U410" s="24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1:44" ht="18.75">
      <c r="A411" s="49"/>
      <c r="B411" s="17" t="s">
        <v>109</v>
      </c>
      <c r="C411" s="71"/>
      <c r="D411" s="71"/>
      <c r="E411" s="71"/>
      <c r="F411" s="71"/>
      <c r="G411" s="72"/>
      <c r="H411" s="72"/>
      <c r="I411" s="73"/>
      <c r="J411" s="72"/>
      <c r="K411" s="72"/>
      <c r="L411" s="72"/>
      <c r="M411" s="72"/>
      <c r="N411" s="20"/>
      <c r="O411" s="33"/>
      <c r="P411" s="38"/>
      <c r="Q411" s="33"/>
      <c r="R411" s="38"/>
      <c r="S411" s="41"/>
      <c r="T411" s="2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1:44" ht="18.75">
      <c r="A412" s="49"/>
      <c r="B412" s="43" t="s">
        <v>107</v>
      </c>
      <c r="C412" s="75"/>
      <c r="D412" s="75"/>
      <c r="E412" s="75"/>
      <c r="F412" s="75"/>
      <c r="G412" s="76"/>
      <c r="H412" s="76"/>
      <c r="I412" s="77"/>
      <c r="J412" s="76"/>
      <c r="K412" s="76"/>
      <c r="L412" s="76"/>
      <c r="M412" s="76"/>
      <c r="N412" s="20"/>
      <c r="O412" s="33"/>
      <c r="P412" s="38"/>
      <c r="Q412" s="33"/>
      <c r="R412" s="38"/>
      <c r="S412" s="41"/>
      <c r="T412" s="2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:44" ht="18.75">
      <c r="A413" s="49"/>
      <c r="B413" s="60" t="s">
        <v>19</v>
      </c>
      <c r="C413" s="78">
        <f>+'[2]กพร._55'!$E$336</f>
        <v>0</v>
      </c>
      <c r="D413" s="78">
        <f>+'[2]กพร._55'!$F$336</f>
        <v>0</v>
      </c>
      <c r="E413" s="78">
        <f>+'[2]กพร._55'!$G$336</f>
        <v>0</v>
      </c>
      <c r="F413" s="78">
        <f>+'[2]กพร._55'!$H$336</f>
        <v>0</v>
      </c>
      <c r="G413" s="85">
        <f>+D413+E413+F413</f>
        <v>0</v>
      </c>
      <c r="H413" s="85">
        <f>+C413-D413-E413-F413</f>
        <v>0</v>
      </c>
      <c r="I413" s="86" t="e">
        <f>+D413/C413*100</f>
        <v>#DIV/0!</v>
      </c>
      <c r="J413" s="81" t="e">
        <f>+E413/C413*100</f>
        <v>#DIV/0!</v>
      </c>
      <c r="K413" s="81" t="e">
        <f>+F413/C413*100</f>
        <v>#DIV/0!</v>
      </c>
      <c r="L413" s="81" t="e">
        <f>+G413/C413*100</f>
        <v>#DIV/0!</v>
      </c>
      <c r="M413" s="81" t="e">
        <f>+H413/C413*100</f>
        <v>#DIV/0!</v>
      </c>
      <c r="N413" s="20"/>
      <c r="O413" s="33"/>
      <c r="P413" s="38"/>
      <c r="Q413" s="33"/>
      <c r="R413" s="38"/>
      <c r="S413" s="41"/>
      <c r="T413" s="2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1:44" ht="18.75">
      <c r="A414" s="49"/>
      <c r="B414" s="61" t="s">
        <v>20</v>
      </c>
      <c r="C414" s="78">
        <f>+'[2]กพร._55'!$E$337</f>
        <v>0</v>
      </c>
      <c r="D414" s="78">
        <f>+'[2]กพร._55'!$F$337</f>
        <v>0</v>
      </c>
      <c r="E414" s="78">
        <f>+'[2]กพร._55'!$G$337</f>
        <v>0</v>
      </c>
      <c r="F414" s="78">
        <f>+'[2]กพร._55'!$H$337</f>
        <v>0</v>
      </c>
      <c r="G414" s="79">
        <f>+D414+E414+F414</f>
        <v>0</v>
      </c>
      <c r="H414" s="79">
        <f>+C414-D414-E414-F414</f>
        <v>0</v>
      </c>
      <c r="I414" s="80" t="e">
        <f>+D414/C414*100</f>
        <v>#DIV/0!</v>
      </c>
      <c r="J414" s="81" t="e">
        <f>+E414/C414*100</f>
        <v>#DIV/0!</v>
      </c>
      <c r="K414" s="81" t="e">
        <f>+F414/C414*100</f>
        <v>#DIV/0!</v>
      </c>
      <c r="L414" s="81" t="e">
        <f>+G414/C414*100</f>
        <v>#DIV/0!</v>
      </c>
      <c r="M414" s="81" t="e">
        <f>+H414/C414*100</f>
        <v>#DIV/0!</v>
      </c>
      <c r="N414" s="20"/>
      <c r="O414" s="33"/>
      <c r="P414" s="38"/>
      <c r="Q414" s="33"/>
      <c r="R414" s="38"/>
      <c r="S414" s="41"/>
      <c r="T414" s="2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:44" ht="18.75">
      <c r="A415" s="49"/>
      <c r="B415" s="62" t="s">
        <v>21</v>
      </c>
      <c r="C415" s="78">
        <f>+'[2]กพร._55'!$E$338</f>
        <v>0</v>
      </c>
      <c r="D415" s="78">
        <f>+'[2]กพร._55'!$F$338</f>
        <v>0</v>
      </c>
      <c r="E415" s="78">
        <f>+'[2]กพร._55'!$G$338</f>
        <v>0</v>
      </c>
      <c r="F415" s="78">
        <f>+'[2]กพร._55'!$H$338</f>
        <v>0</v>
      </c>
      <c r="G415" s="79">
        <f>+D415+E415+F415</f>
        <v>0</v>
      </c>
      <c r="H415" s="79">
        <f>+C415-D415-E415-F415</f>
        <v>0</v>
      </c>
      <c r="I415" s="80" t="e">
        <f>+D415/C415*100</f>
        <v>#DIV/0!</v>
      </c>
      <c r="J415" s="81" t="e">
        <f>+E415/C415*100</f>
        <v>#DIV/0!</v>
      </c>
      <c r="K415" s="81" t="e">
        <f>+F415/C415*100</f>
        <v>#DIV/0!</v>
      </c>
      <c r="L415" s="81" t="e">
        <f>+G415/C415*100</f>
        <v>#DIV/0!</v>
      </c>
      <c r="M415" s="81" t="e">
        <f>+H415/C415*100</f>
        <v>#DIV/0!</v>
      </c>
      <c r="N415" s="20"/>
      <c r="O415" s="33"/>
      <c r="P415" s="38"/>
      <c r="Q415" s="33"/>
      <c r="R415" s="38"/>
      <c r="S415" s="41"/>
      <c r="T415" s="2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1:44" ht="18.75">
      <c r="A416" s="49"/>
      <c r="B416" s="64" t="s">
        <v>13</v>
      </c>
      <c r="C416" s="108">
        <f aca="true" t="shared" si="193" ref="C416:H416">SUM(C413:C415)</f>
        <v>0</v>
      </c>
      <c r="D416" s="108">
        <f t="shared" si="193"/>
        <v>0</v>
      </c>
      <c r="E416" s="108">
        <f t="shared" si="193"/>
        <v>0</v>
      </c>
      <c r="F416" s="108">
        <f t="shared" si="193"/>
        <v>0</v>
      </c>
      <c r="G416" s="108">
        <f t="shared" si="193"/>
        <v>0</v>
      </c>
      <c r="H416" s="108">
        <f t="shared" si="193"/>
        <v>0</v>
      </c>
      <c r="I416" s="108" t="e">
        <f>+D416/C416*100</f>
        <v>#DIV/0!</v>
      </c>
      <c r="J416" s="108" t="e">
        <f>+E416/C416*100</f>
        <v>#DIV/0!</v>
      </c>
      <c r="K416" s="108" t="e">
        <f>+F416/C416*100</f>
        <v>#DIV/0!</v>
      </c>
      <c r="L416" s="108" t="e">
        <f>+G416/C416*100</f>
        <v>#DIV/0!</v>
      </c>
      <c r="M416" s="108" t="e">
        <f>+H416/C416*100</f>
        <v>#DIV/0!</v>
      </c>
      <c r="N416" s="20"/>
      <c r="O416" s="16"/>
      <c r="P416" s="42"/>
      <c r="Q416" s="16"/>
      <c r="R416" s="16"/>
      <c r="S416" s="33"/>
      <c r="T416" s="36"/>
      <c r="U416" s="36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1:44" ht="18.75">
      <c r="A417" s="49"/>
      <c r="B417" s="17" t="s">
        <v>133</v>
      </c>
      <c r="C417" s="70"/>
      <c r="D417" s="70"/>
      <c r="E417" s="70"/>
      <c r="F417" s="70"/>
      <c r="G417" s="72"/>
      <c r="H417" s="72"/>
      <c r="I417" s="73"/>
      <c r="J417" s="72"/>
      <c r="K417" s="72"/>
      <c r="L417" s="72"/>
      <c r="M417" s="72"/>
      <c r="N417" s="20"/>
      <c r="O417" s="33"/>
      <c r="P417" s="38"/>
      <c r="Q417" s="33"/>
      <c r="R417" s="38"/>
      <c r="S417" s="34"/>
      <c r="T417" s="34"/>
      <c r="U417" s="34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1:44" ht="18.75">
      <c r="A418" s="49"/>
      <c r="B418" s="43" t="s">
        <v>110</v>
      </c>
      <c r="C418" s="74"/>
      <c r="D418" s="74"/>
      <c r="E418" s="74"/>
      <c r="F418" s="74"/>
      <c r="G418" s="76"/>
      <c r="H418" s="76"/>
      <c r="I418" s="77"/>
      <c r="J418" s="76"/>
      <c r="K418" s="76"/>
      <c r="L418" s="76"/>
      <c r="M418" s="76"/>
      <c r="N418" s="20"/>
      <c r="O418" s="33"/>
      <c r="P418" s="38"/>
      <c r="Q418" s="33"/>
      <c r="R418" s="38"/>
      <c r="S418" s="34"/>
      <c r="T418" s="34"/>
      <c r="U418" s="34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1:44" ht="18.75">
      <c r="A419" s="49"/>
      <c r="B419" s="60" t="s">
        <v>19</v>
      </c>
      <c r="C419" s="78">
        <f>+'[2]กพร._55'!$E$354</f>
        <v>0</v>
      </c>
      <c r="D419" s="78">
        <f>+'[2]กพร._55'!$F$354</f>
        <v>0</v>
      </c>
      <c r="E419" s="78">
        <f>+'[2]กพร._55'!$G$354</f>
        <v>0</v>
      </c>
      <c r="F419" s="78">
        <f>+'[2]กพร._55'!$H$354</f>
        <v>0</v>
      </c>
      <c r="G419" s="85">
        <f>+D419+E419+F419</f>
        <v>0</v>
      </c>
      <c r="H419" s="85">
        <f>+C419-D419-E419-F419</f>
        <v>0</v>
      </c>
      <c r="I419" s="86" t="e">
        <f>+D419/C419*100</f>
        <v>#DIV/0!</v>
      </c>
      <c r="J419" s="81" t="e">
        <f>+E419/C419*100</f>
        <v>#DIV/0!</v>
      </c>
      <c r="K419" s="87" t="e">
        <f>+F419/C419*100</f>
        <v>#DIV/0!</v>
      </c>
      <c r="L419" s="87" t="e">
        <f>+G419/C419*100</f>
        <v>#DIV/0!</v>
      </c>
      <c r="M419" s="87" t="e">
        <f>+H419/C419*100</f>
        <v>#DIV/0!</v>
      </c>
      <c r="N419" s="20"/>
      <c r="O419" s="33"/>
      <c r="P419" s="38"/>
      <c r="Q419" s="33"/>
      <c r="R419" s="38"/>
      <c r="S419" s="34"/>
      <c r="T419" s="34"/>
      <c r="U419" s="34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1:44" ht="18.75">
      <c r="A420" s="49"/>
      <c r="B420" s="64" t="s">
        <v>13</v>
      </c>
      <c r="C420" s="82">
        <f aca="true" t="shared" si="194" ref="C420:H420">SUM(C419:C419)</f>
        <v>0</v>
      </c>
      <c r="D420" s="82">
        <f t="shared" si="194"/>
        <v>0</v>
      </c>
      <c r="E420" s="82">
        <f t="shared" si="194"/>
        <v>0</v>
      </c>
      <c r="F420" s="82">
        <f t="shared" si="194"/>
        <v>0</v>
      </c>
      <c r="G420" s="82">
        <f t="shared" si="194"/>
        <v>0</v>
      </c>
      <c r="H420" s="82">
        <f t="shared" si="194"/>
        <v>0</v>
      </c>
      <c r="I420" s="83" t="e">
        <f>+D420/C420*100</f>
        <v>#DIV/0!</v>
      </c>
      <c r="J420" s="84" t="e">
        <f>+E420/C420*100</f>
        <v>#DIV/0!</v>
      </c>
      <c r="K420" s="84" t="e">
        <f>+F420/C420*100</f>
        <v>#DIV/0!</v>
      </c>
      <c r="L420" s="84" t="e">
        <f>+G420/C420*100</f>
        <v>#DIV/0!</v>
      </c>
      <c r="M420" s="84" t="e">
        <f>+H420/C420*100</f>
        <v>#DIV/0!</v>
      </c>
      <c r="N420" s="20"/>
      <c r="O420" s="33"/>
      <c r="P420" s="38"/>
      <c r="Q420" s="33"/>
      <c r="R420" s="38"/>
      <c r="S420" s="34"/>
      <c r="T420" s="34"/>
      <c r="U420" s="34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1:44" ht="18.75">
      <c r="A421" s="49"/>
      <c r="B421" s="43" t="s">
        <v>130</v>
      </c>
      <c r="C421" s="74"/>
      <c r="D421" s="74"/>
      <c r="E421" s="74"/>
      <c r="F421" s="74"/>
      <c r="G421" s="76"/>
      <c r="H421" s="76"/>
      <c r="I421" s="77"/>
      <c r="J421" s="76"/>
      <c r="K421" s="76"/>
      <c r="L421" s="76"/>
      <c r="M421" s="76"/>
      <c r="N421" s="20"/>
      <c r="O421" s="33"/>
      <c r="P421" s="38"/>
      <c r="Q421" s="33"/>
      <c r="R421" s="38"/>
      <c r="S421" s="34"/>
      <c r="T421" s="34"/>
      <c r="U421" s="34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1:44" ht="18.75">
      <c r="A422" s="49"/>
      <c r="B422" s="60" t="s">
        <v>19</v>
      </c>
      <c r="C422" s="78">
        <f>+'[2]กพร._55'!$E$379</f>
        <v>0</v>
      </c>
      <c r="D422" s="78">
        <f>+'[2]กพร._55'!$F$379</f>
        <v>0</v>
      </c>
      <c r="E422" s="78">
        <f>+'[2]กพร._55'!$G$379</f>
        <v>0</v>
      </c>
      <c r="F422" s="78">
        <f>+'[2]กพร._55'!$H$379</f>
        <v>0</v>
      </c>
      <c r="G422" s="85">
        <f>+D422+E422+F422</f>
        <v>0</v>
      </c>
      <c r="H422" s="85">
        <f>+C422-D422-E422-F422</f>
        <v>0</v>
      </c>
      <c r="I422" s="86" t="e">
        <f>+D422/C422*100</f>
        <v>#DIV/0!</v>
      </c>
      <c r="J422" s="81" t="e">
        <f>+E422/C422*100</f>
        <v>#DIV/0!</v>
      </c>
      <c r="K422" s="81" t="e">
        <f>+F422/C422*100</f>
        <v>#DIV/0!</v>
      </c>
      <c r="L422" s="81" t="e">
        <f>+G422/C422*100</f>
        <v>#DIV/0!</v>
      </c>
      <c r="M422" s="81" t="e">
        <f>+H422/C422*100</f>
        <v>#DIV/0!</v>
      </c>
      <c r="N422" s="20"/>
      <c r="O422" s="33"/>
      <c r="P422" s="38"/>
      <c r="Q422" s="33"/>
      <c r="R422" s="38"/>
      <c r="S422" s="34"/>
      <c r="T422" s="34"/>
      <c r="U422" s="34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1:44" ht="18.75">
      <c r="A423" s="49"/>
      <c r="B423" s="61" t="s">
        <v>20</v>
      </c>
      <c r="C423" s="78">
        <f>+'[2]กพร._55'!$E$380</f>
        <v>0</v>
      </c>
      <c r="D423" s="78">
        <f>+'[2]กพร._55'!$F$380</f>
        <v>0</v>
      </c>
      <c r="E423" s="78">
        <f>+'[2]กพร._55'!$G$380</f>
        <v>0</v>
      </c>
      <c r="F423" s="78">
        <f>+'[2]กพร._55'!$H$380</f>
        <v>0</v>
      </c>
      <c r="G423" s="79">
        <f>+D423+E423+F423</f>
        <v>0</v>
      </c>
      <c r="H423" s="79">
        <f>+C423-D423-E423-F423</f>
        <v>0</v>
      </c>
      <c r="I423" s="80" t="e">
        <f>+D423/C423*100</f>
        <v>#DIV/0!</v>
      </c>
      <c r="J423" s="81" t="e">
        <f>+E423/C423*100</f>
        <v>#DIV/0!</v>
      </c>
      <c r="K423" s="81" t="e">
        <f>+F423/C423*100</f>
        <v>#DIV/0!</v>
      </c>
      <c r="L423" s="81" t="e">
        <f>+G423/C423*100</f>
        <v>#DIV/0!</v>
      </c>
      <c r="M423" s="81" t="e">
        <f>+H423/C423*100</f>
        <v>#DIV/0!</v>
      </c>
      <c r="N423" s="20"/>
      <c r="O423" s="33"/>
      <c r="P423" s="38"/>
      <c r="Q423" s="33"/>
      <c r="R423" s="38"/>
      <c r="S423" s="34"/>
      <c r="T423" s="34"/>
      <c r="U423" s="34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1:44" ht="18.75">
      <c r="A424" s="49"/>
      <c r="B424" s="64" t="s">
        <v>13</v>
      </c>
      <c r="C424" s="82">
        <f aca="true" t="shared" si="195" ref="C424:H424">SUM(C422:C423)</f>
        <v>0</v>
      </c>
      <c r="D424" s="82">
        <f t="shared" si="195"/>
        <v>0</v>
      </c>
      <c r="E424" s="82">
        <f t="shared" si="195"/>
        <v>0</v>
      </c>
      <c r="F424" s="82">
        <f t="shared" si="195"/>
        <v>0</v>
      </c>
      <c r="G424" s="82">
        <f t="shared" si="195"/>
        <v>0</v>
      </c>
      <c r="H424" s="82">
        <f t="shared" si="195"/>
        <v>0</v>
      </c>
      <c r="I424" s="83" t="e">
        <f>+D424/C424*100</f>
        <v>#DIV/0!</v>
      </c>
      <c r="J424" s="84" t="e">
        <f>+E424/C424*100</f>
        <v>#DIV/0!</v>
      </c>
      <c r="K424" s="84" t="e">
        <f>+F424/C424*100</f>
        <v>#DIV/0!</v>
      </c>
      <c r="L424" s="84" t="e">
        <f>+G424/C424*100</f>
        <v>#DIV/0!</v>
      </c>
      <c r="M424" s="84" t="e">
        <f>+H424/C424*100</f>
        <v>#DIV/0!</v>
      </c>
      <c r="N424" s="20"/>
      <c r="O424" s="33"/>
      <c r="P424" s="38"/>
      <c r="Q424" s="33"/>
      <c r="R424" s="38"/>
      <c r="S424" s="34"/>
      <c r="T424" s="34"/>
      <c r="U424" s="34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1:44" ht="18.75">
      <c r="A425" s="49"/>
      <c r="B425" s="17" t="s">
        <v>128</v>
      </c>
      <c r="C425" s="88"/>
      <c r="D425" s="88"/>
      <c r="E425" s="88"/>
      <c r="F425" s="88"/>
      <c r="G425" s="89"/>
      <c r="H425" s="89"/>
      <c r="I425" s="90"/>
      <c r="J425" s="89"/>
      <c r="K425" s="89"/>
      <c r="L425" s="89"/>
      <c r="M425" s="89"/>
      <c r="N425" s="20"/>
      <c r="O425" s="33"/>
      <c r="P425" s="38"/>
      <c r="Q425" s="33"/>
      <c r="R425" s="38"/>
      <c r="S425" s="34"/>
      <c r="T425" s="34"/>
      <c r="U425" s="34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1:44" ht="18.75">
      <c r="A426" s="49"/>
      <c r="B426" s="43" t="s">
        <v>129</v>
      </c>
      <c r="C426" s="91"/>
      <c r="D426" s="91"/>
      <c r="E426" s="91"/>
      <c r="F426" s="91"/>
      <c r="G426" s="92"/>
      <c r="H426" s="92"/>
      <c r="I426" s="93"/>
      <c r="J426" s="92"/>
      <c r="K426" s="92"/>
      <c r="L426" s="92"/>
      <c r="M426" s="92"/>
      <c r="N426" s="20"/>
      <c r="O426" s="33"/>
      <c r="P426" s="38"/>
      <c r="Q426" s="33"/>
      <c r="R426" s="38"/>
      <c r="S426" s="34"/>
      <c r="T426" s="34"/>
      <c r="U426" s="34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1:44" ht="18.75">
      <c r="A427" s="49"/>
      <c r="B427" s="66" t="s">
        <v>18</v>
      </c>
      <c r="C427" s="94">
        <f>+'[2]กพร._55'!$E$402</f>
        <v>1378100</v>
      </c>
      <c r="D427" s="94">
        <f>+'[2]กพร._55'!$F$402</f>
        <v>0</v>
      </c>
      <c r="E427" s="94">
        <f>+'[2]กพร._55'!$G$402</f>
        <v>0</v>
      </c>
      <c r="F427" s="94">
        <f>+'[2]กพร._55'!$H$402</f>
        <v>868100.33</v>
      </c>
      <c r="G427" s="95">
        <f>+D427+E427+F427</f>
        <v>868100.33</v>
      </c>
      <c r="H427" s="95">
        <f>+C427-D427-E427-F427</f>
        <v>509999.67000000004</v>
      </c>
      <c r="I427" s="96">
        <f>+D427/C427*100</f>
        <v>0</v>
      </c>
      <c r="J427" s="95">
        <f>+E427/C427*100</f>
        <v>0</v>
      </c>
      <c r="K427" s="95">
        <f>+F427/C427*100</f>
        <v>62.99254988752631</v>
      </c>
      <c r="L427" s="95">
        <f>+G427/C427*100</f>
        <v>62.99254988752631</v>
      </c>
      <c r="M427" s="95">
        <f>+H427/C427*100</f>
        <v>37.0074501124737</v>
      </c>
      <c r="N427" s="20"/>
      <c r="O427" s="33"/>
      <c r="P427" s="38"/>
      <c r="Q427" s="33"/>
      <c r="R427" s="38"/>
      <c r="S427" s="41"/>
      <c r="T427" s="2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1:44" ht="18.75">
      <c r="A428" s="49"/>
      <c r="B428" s="62" t="s">
        <v>19</v>
      </c>
      <c r="C428" s="97">
        <f>+'[2]กพร._55'!$E$403</f>
        <v>115800</v>
      </c>
      <c r="D428" s="97">
        <f>+'[2]กพร._55'!$F$403</f>
        <v>0</v>
      </c>
      <c r="E428" s="97">
        <f>+'[2]กพร._55'!$G$403</f>
        <v>0</v>
      </c>
      <c r="F428" s="97">
        <f>+'[2]กพร._55'!$H$403</f>
        <v>64780</v>
      </c>
      <c r="G428" s="98">
        <f>+D428+E428+F428</f>
        <v>64780</v>
      </c>
      <c r="H428" s="98">
        <f>+C428-D428-E428-F428</f>
        <v>51020</v>
      </c>
      <c r="I428" s="80">
        <f>+D428/C428*100</f>
        <v>0</v>
      </c>
      <c r="J428" s="98">
        <f>+E428/C428*100</f>
        <v>0</v>
      </c>
      <c r="K428" s="98">
        <f>+F428/C428*100</f>
        <v>55.94127806563039</v>
      </c>
      <c r="L428" s="98">
        <f>+G428/C428*100</f>
        <v>55.94127806563039</v>
      </c>
      <c r="M428" s="98">
        <f>+H428/C428*100</f>
        <v>44.05872193436961</v>
      </c>
      <c r="N428" s="20"/>
      <c r="O428" s="16"/>
      <c r="P428" s="42"/>
      <c r="Q428" s="16"/>
      <c r="R428" s="16"/>
      <c r="S428" s="33"/>
      <c r="T428" s="36"/>
      <c r="U428" s="36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1:44" ht="18.75">
      <c r="A429" s="49"/>
      <c r="B429" s="65" t="s">
        <v>13</v>
      </c>
      <c r="C429" s="82">
        <f aca="true" t="shared" si="196" ref="C429:H429">SUM(C427:C428)</f>
        <v>1493900</v>
      </c>
      <c r="D429" s="82">
        <f t="shared" si="196"/>
        <v>0</v>
      </c>
      <c r="E429" s="82">
        <f t="shared" si="196"/>
        <v>0</v>
      </c>
      <c r="F429" s="82">
        <f t="shared" si="196"/>
        <v>932880.33</v>
      </c>
      <c r="G429" s="82">
        <f t="shared" si="196"/>
        <v>932880.33</v>
      </c>
      <c r="H429" s="82">
        <f t="shared" si="196"/>
        <v>561019.67</v>
      </c>
      <c r="I429" s="99">
        <f>+D429/C429*100</f>
        <v>0</v>
      </c>
      <c r="J429" s="100">
        <f>+E429/C429*100</f>
        <v>0</v>
      </c>
      <c r="K429" s="100">
        <f>+F429/C429*100</f>
        <v>62.44596894035745</v>
      </c>
      <c r="L429" s="100">
        <f>+G429/C429*100</f>
        <v>62.44596894035745</v>
      </c>
      <c r="M429" s="100">
        <f>+H429/C429*100</f>
        <v>37.554031059642554</v>
      </c>
      <c r="N429" s="20"/>
      <c r="O429" s="16"/>
      <c r="P429" s="42"/>
      <c r="Q429" s="16"/>
      <c r="R429" s="16"/>
      <c r="S429" s="33"/>
      <c r="T429" s="36"/>
      <c r="U429" s="36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spans="1:44" ht="19.5" thickBot="1">
      <c r="A430" s="49"/>
      <c r="B430" s="18" t="s">
        <v>132</v>
      </c>
      <c r="C430" s="101"/>
      <c r="D430" s="101"/>
      <c r="E430" s="101"/>
      <c r="F430" s="101"/>
      <c r="G430" s="102"/>
      <c r="H430" s="102"/>
      <c r="I430" s="103"/>
      <c r="J430" s="102"/>
      <c r="K430" s="102"/>
      <c r="L430" s="102"/>
      <c r="M430" s="102"/>
      <c r="N430" s="20"/>
      <c r="O430" s="16"/>
      <c r="P430" s="42"/>
      <c r="Q430" s="16"/>
      <c r="R430" s="16"/>
      <c r="S430" s="33"/>
      <c r="T430" s="36"/>
      <c r="U430" s="36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spans="1:44" ht="19.5" thickTop="1">
      <c r="A431" s="50"/>
      <c r="B431" s="60" t="s">
        <v>18</v>
      </c>
      <c r="C431" s="78">
        <f aca="true" t="shared" si="197" ref="C431:H431">+C427</f>
        <v>1378100</v>
      </c>
      <c r="D431" s="78">
        <f t="shared" si="197"/>
        <v>0</v>
      </c>
      <c r="E431" s="78">
        <f t="shared" si="197"/>
        <v>0</v>
      </c>
      <c r="F431" s="78">
        <f t="shared" si="197"/>
        <v>868100.33</v>
      </c>
      <c r="G431" s="78">
        <f t="shared" si="197"/>
        <v>868100.33</v>
      </c>
      <c r="H431" s="78">
        <f t="shared" si="197"/>
        <v>509999.67000000004</v>
      </c>
      <c r="I431" s="86">
        <f aca="true" t="shared" si="198" ref="I431:I436">+D431/C431*100</f>
        <v>0</v>
      </c>
      <c r="J431" s="81">
        <f aca="true" t="shared" si="199" ref="J431:J436">+E431/C431*100</f>
        <v>0</v>
      </c>
      <c r="K431" s="81">
        <f aca="true" t="shared" si="200" ref="K431:K436">+F431/C431*100</f>
        <v>62.99254988752631</v>
      </c>
      <c r="L431" s="81">
        <f aca="true" t="shared" si="201" ref="L431:L436">+G431/C431*100</f>
        <v>62.99254988752631</v>
      </c>
      <c r="M431" s="81">
        <f aca="true" t="shared" si="202" ref="M431:M436">+H431/C431*100</f>
        <v>37.0074501124737</v>
      </c>
      <c r="N431" s="20"/>
      <c r="O431" s="16"/>
      <c r="P431" s="42"/>
      <c r="Q431" s="16"/>
      <c r="R431" s="16"/>
      <c r="S431" s="33"/>
      <c r="T431" s="36"/>
      <c r="U431" s="36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spans="1:44" ht="18.75">
      <c r="A432" s="49"/>
      <c r="B432" s="62" t="s">
        <v>19</v>
      </c>
      <c r="C432" s="97">
        <f aca="true" t="shared" si="203" ref="C432:H432">+C406+C413+C419+C422+C428</f>
        <v>534500</v>
      </c>
      <c r="D432" s="97">
        <f t="shared" si="203"/>
        <v>0</v>
      </c>
      <c r="E432" s="97">
        <f t="shared" si="203"/>
        <v>12000</v>
      </c>
      <c r="F432" s="97">
        <f t="shared" si="203"/>
        <v>249594.84</v>
      </c>
      <c r="G432" s="97">
        <f t="shared" si="203"/>
        <v>261594.84</v>
      </c>
      <c r="H432" s="97">
        <f t="shared" si="203"/>
        <v>272905.16000000003</v>
      </c>
      <c r="I432" s="86">
        <f t="shared" si="198"/>
        <v>0</v>
      </c>
      <c r="J432" s="81">
        <f t="shared" si="199"/>
        <v>2.245088868101029</v>
      </c>
      <c r="K432" s="81">
        <f t="shared" si="200"/>
        <v>46.696883068288116</v>
      </c>
      <c r="L432" s="81">
        <f t="shared" si="201"/>
        <v>48.94197193638915</v>
      </c>
      <c r="M432" s="81">
        <f t="shared" si="202"/>
        <v>51.05802806361086</v>
      </c>
      <c r="N432" s="20"/>
      <c r="O432" s="16"/>
      <c r="P432" s="42"/>
      <c r="Q432" s="16"/>
      <c r="R432" s="16"/>
      <c r="S432" s="33"/>
      <c r="T432" s="36"/>
      <c r="U432" s="36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1:44" ht="18.75">
      <c r="A433" s="49"/>
      <c r="B433" s="61" t="s">
        <v>20</v>
      </c>
      <c r="C433" s="104">
        <f aca="true" t="shared" si="204" ref="C433:H433">+C407+C414+C423</f>
        <v>1769271.4</v>
      </c>
      <c r="D433" s="104">
        <f t="shared" si="204"/>
        <v>0</v>
      </c>
      <c r="E433" s="104">
        <f t="shared" si="204"/>
        <v>0</v>
      </c>
      <c r="F433" s="104">
        <f t="shared" si="204"/>
        <v>90971.4</v>
      </c>
      <c r="G433" s="104">
        <f t="shared" si="204"/>
        <v>90971.4</v>
      </c>
      <c r="H433" s="104">
        <f t="shared" si="204"/>
        <v>1678300</v>
      </c>
      <c r="I433" s="104">
        <f t="shared" si="198"/>
        <v>0</v>
      </c>
      <c r="J433" s="104">
        <f t="shared" si="199"/>
        <v>0</v>
      </c>
      <c r="K433" s="104">
        <f t="shared" si="200"/>
        <v>5.1417436578695614</v>
      </c>
      <c r="L433" s="104">
        <f t="shared" si="201"/>
        <v>5.1417436578695614</v>
      </c>
      <c r="M433" s="104">
        <f t="shared" si="202"/>
        <v>94.85825634213045</v>
      </c>
      <c r="N433" s="20"/>
      <c r="O433" s="16"/>
      <c r="P433" s="42"/>
      <c r="Q433" s="16"/>
      <c r="R433" s="16"/>
      <c r="S433" s="33"/>
      <c r="T433" s="36"/>
      <c r="U433" s="36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spans="1:44" ht="18.75">
      <c r="A434" s="49"/>
      <c r="B434" s="62" t="s">
        <v>21</v>
      </c>
      <c r="C434" s="97">
        <f aca="true" t="shared" si="205" ref="C434:H434">+C408+C415</f>
        <v>0</v>
      </c>
      <c r="D434" s="97">
        <f t="shared" si="205"/>
        <v>0</v>
      </c>
      <c r="E434" s="97">
        <f t="shared" si="205"/>
        <v>0</v>
      </c>
      <c r="F434" s="97">
        <f t="shared" si="205"/>
        <v>0</v>
      </c>
      <c r="G434" s="97">
        <f t="shared" si="205"/>
        <v>0</v>
      </c>
      <c r="H434" s="97">
        <f t="shared" si="205"/>
        <v>0</v>
      </c>
      <c r="I434" s="86" t="e">
        <f t="shared" si="198"/>
        <v>#DIV/0!</v>
      </c>
      <c r="J434" s="81" t="e">
        <f t="shared" si="199"/>
        <v>#DIV/0!</v>
      </c>
      <c r="K434" s="81" t="e">
        <f t="shared" si="200"/>
        <v>#DIV/0!</v>
      </c>
      <c r="L434" s="81" t="e">
        <f t="shared" si="201"/>
        <v>#DIV/0!</v>
      </c>
      <c r="M434" s="81" t="e">
        <f t="shared" si="202"/>
        <v>#DIV/0!</v>
      </c>
      <c r="N434" s="20"/>
      <c r="O434" s="16"/>
      <c r="P434" s="42"/>
      <c r="Q434" s="16"/>
      <c r="R434" s="16"/>
      <c r="S434" s="33"/>
      <c r="T434" s="36"/>
      <c r="U434" s="36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spans="1:44" ht="18.75">
      <c r="A435" s="49"/>
      <c r="B435" s="67" t="s">
        <v>22</v>
      </c>
      <c r="C435" s="105">
        <f aca="true" t="shared" si="206" ref="C435:H435">+C409</f>
        <v>0</v>
      </c>
      <c r="D435" s="105">
        <f t="shared" si="206"/>
        <v>0</v>
      </c>
      <c r="E435" s="105">
        <f t="shared" si="206"/>
        <v>0</v>
      </c>
      <c r="F435" s="105">
        <f t="shared" si="206"/>
        <v>0</v>
      </c>
      <c r="G435" s="105">
        <f t="shared" si="206"/>
        <v>0</v>
      </c>
      <c r="H435" s="105">
        <f t="shared" si="206"/>
        <v>0</v>
      </c>
      <c r="I435" s="86" t="e">
        <f t="shared" si="198"/>
        <v>#DIV/0!</v>
      </c>
      <c r="J435" s="81" t="e">
        <f t="shared" si="199"/>
        <v>#DIV/0!</v>
      </c>
      <c r="K435" s="81" t="e">
        <f t="shared" si="200"/>
        <v>#DIV/0!</v>
      </c>
      <c r="L435" s="81" t="e">
        <f t="shared" si="201"/>
        <v>#DIV/0!</v>
      </c>
      <c r="M435" s="81" t="e">
        <f t="shared" si="202"/>
        <v>#DIV/0!</v>
      </c>
      <c r="N435" s="20"/>
      <c r="O435" s="33"/>
      <c r="P435" s="38"/>
      <c r="Q435" s="33"/>
      <c r="R435" s="38"/>
      <c r="S435" s="34"/>
      <c r="T435" s="34"/>
      <c r="U435" s="34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  <row r="436" spans="1:44" ht="19.5" thickBot="1">
      <c r="A436" s="109"/>
      <c r="B436" s="68" t="s">
        <v>14</v>
      </c>
      <c r="C436" s="106">
        <f aca="true" t="shared" si="207" ref="C436:H436">SUM(C431:C435)</f>
        <v>3681871.4</v>
      </c>
      <c r="D436" s="106">
        <f t="shared" si="207"/>
        <v>0</v>
      </c>
      <c r="E436" s="106">
        <f t="shared" si="207"/>
        <v>12000</v>
      </c>
      <c r="F436" s="106">
        <f t="shared" si="207"/>
        <v>1208666.5699999998</v>
      </c>
      <c r="G436" s="106">
        <f t="shared" si="207"/>
        <v>1220666.5699999998</v>
      </c>
      <c r="H436" s="106">
        <f t="shared" si="207"/>
        <v>2461204.83</v>
      </c>
      <c r="I436" s="106">
        <f t="shared" si="198"/>
        <v>0</v>
      </c>
      <c r="J436" s="106">
        <f t="shared" si="199"/>
        <v>0.3259212149560683</v>
      </c>
      <c r="K436" s="106">
        <f t="shared" si="200"/>
        <v>32.82750641426531</v>
      </c>
      <c r="L436" s="107">
        <f t="shared" si="201"/>
        <v>33.153427629221376</v>
      </c>
      <c r="M436" s="106">
        <f t="shared" si="202"/>
        <v>66.84657237077862</v>
      </c>
      <c r="N436" s="20"/>
      <c r="O436" s="33"/>
      <c r="P436" s="38"/>
      <c r="Q436" s="33"/>
      <c r="R436" s="38"/>
      <c r="S436" s="34"/>
      <c r="T436" s="34"/>
      <c r="U436" s="34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</row>
    <row r="437" spans="1:44" ht="35.25" thickTop="1">
      <c r="A437" s="69" t="s">
        <v>31</v>
      </c>
      <c r="B437" s="17" t="s">
        <v>42</v>
      </c>
      <c r="C437" s="71"/>
      <c r="D437" s="71"/>
      <c r="E437" s="71"/>
      <c r="F437" s="71"/>
      <c r="G437" s="72"/>
      <c r="H437" s="72"/>
      <c r="I437" s="73"/>
      <c r="J437" s="72"/>
      <c r="K437" s="72"/>
      <c r="L437" s="72"/>
      <c r="M437" s="58"/>
      <c r="N437" s="20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</row>
    <row r="438" spans="1:44" ht="18.75">
      <c r="A438" s="48" t="s">
        <v>63</v>
      </c>
      <c r="B438" s="43" t="s">
        <v>108</v>
      </c>
      <c r="C438" s="75"/>
      <c r="D438" s="75"/>
      <c r="E438" s="75"/>
      <c r="F438" s="75"/>
      <c r="G438" s="76"/>
      <c r="H438" s="76"/>
      <c r="I438" s="77"/>
      <c r="J438" s="76"/>
      <c r="K438" s="76"/>
      <c r="L438" s="76"/>
      <c r="M438" s="59"/>
      <c r="N438" s="20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</row>
    <row r="439" spans="1:44" ht="18.75">
      <c r="A439" s="49"/>
      <c r="B439" s="60" t="s">
        <v>19</v>
      </c>
      <c r="C439" s="78">
        <f>+'[2]ส.สื่อสารความเสี่ยง_56'!$E$281</f>
        <v>4703620</v>
      </c>
      <c r="D439" s="78">
        <f>+'[2]ส.สื่อสารความเสี่ยง_56'!$F$281</f>
        <v>0</v>
      </c>
      <c r="E439" s="78">
        <f>+'[2]ส.สื่อสารความเสี่ยง_56'!$G$281</f>
        <v>832051.5</v>
      </c>
      <c r="F439" s="78">
        <f>+'[2]ส.สื่อสารความเสี่ยง_56'!$H$281</f>
        <v>773230.24</v>
      </c>
      <c r="G439" s="85">
        <f>+D439+E439+F439</f>
        <v>1605281.74</v>
      </c>
      <c r="H439" s="81">
        <f>+C439-D439-E439-F439</f>
        <v>3098338.26</v>
      </c>
      <c r="I439" s="86">
        <f>+D439/C439*100</f>
        <v>0</v>
      </c>
      <c r="J439" s="81">
        <f>+E439/C439*100</f>
        <v>17.68959864955077</v>
      </c>
      <c r="K439" s="98">
        <f>+F439/C439*100</f>
        <v>16.439045671206433</v>
      </c>
      <c r="L439" s="81">
        <f>+G439/C439*100</f>
        <v>34.1286443207572</v>
      </c>
      <c r="M439" s="81">
        <f>+H439/C439*100</f>
        <v>65.8713556792428</v>
      </c>
      <c r="N439" s="39"/>
      <c r="O439" s="40"/>
      <c r="P439" s="40"/>
      <c r="Q439" s="40"/>
      <c r="R439" s="40"/>
      <c r="S439" s="41"/>
      <c r="T439" s="41"/>
      <c r="U439" s="41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</row>
    <row r="440" spans="1:44" ht="18.75">
      <c r="A440" s="49"/>
      <c r="B440" s="61" t="s">
        <v>20</v>
      </c>
      <c r="C440" s="97">
        <f>+'[2]ส.สื่อสารความเสี่ยง_56'!$E$282</f>
        <v>601300</v>
      </c>
      <c r="D440" s="97">
        <f>+'[2]ส.สื่อสารความเสี่ยง_56'!$F$282</f>
        <v>0</v>
      </c>
      <c r="E440" s="97">
        <f>+'[2]ส.สื่อสารความเสี่ยง_56'!$G$282</f>
        <v>0</v>
      </c>
      <c r="F440" s="97">
        <f>+'[2]ส.สื่อสารความเสี่ยง_56'!$H$282</f>
        <v>0</v>
      </c>
      <c r="G440" s="79">
        <f>+D440+E440+F440</f>
        <v>0</v>
      </c>
      <c r="H440" s="98">
        <f>+C440-D440-E440-F440</f>
        <v>601300</v>
      </c>
      <c r="I440" s="80">
        <f>+D440/C440*100</f>
        <v>0</v>
      </c>
      <c r="J440" s="98">
        <f>+E440/C440*100</f>
        <v>0</v>
      </c>
      <c r="K440" s="98">
        <f>+F440/C440*100</f>
        <v>0</v>
      </c>
      <c r="L440" s="98">
        <f>+G440/C440*100</f>
        <v>0</v>
      </c>
      <c r="M440" s="98">
        <f>+H440/C440*100</f>
        <v>100</v>
      </c>
      <c r="N440" s="39"/>
      <c r="O440" s="40"/>
      <c r="P440" s="40"/>
      <c r="Q440" s="40"/>
      <c r="R440" s="40"/>
      <c r="S440" s="41"/>
      <c r="T440" s="41"/>
      <c r="U440" s="41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</row>
    <row r="441" spans="1:44" ht="18.75">
      <c r="A441" s="49"/>
      <c r="B441" s="62" t="s">
        <v>21</v>
      </c>
      <c r="C441" s="97">
        <f>+'[2]ส.สื่อสารความเสี่ยง_56'!$E$283</f>
        <v>0</v>
      </c>
      <c r="D441" s="97">
        <f>+'[2]ส.สื่อสารความเสี่ยง_56'!$F$283</f>
        <v>0</v>
      </c>
      <c r="E441" s="97">
        <f>+'[2]ส.สื่อสารความเสี่ยง_56'!$G$283</f>
        <v>0</v>
      </c>
      <c r="F441" s="97">
        <f>+'[2]ส.สื่อสารความเสี่ยง_56'!$H$283</f>
        <v>0</v>
      </c>
      <c r="G441" s="79">
        <f>+D441+E441+F441</f>
        <v>0</v>
      </c>
      <c r="H441" s="98">
        <f>+C441-D441-E441-F441</f>
        <v>0</v>
      </c>
      <c r="I441" s="80" t="e">
        <f>+D441/C441*100</f>
        <v>#DIV/0!</v>
      </c>
      <c r="J441" s="98" t="e">
        <f>+E441/C441*100</f>
        <v>#DIV/0!</v>
      </c>
      <c r="K441" s="98" t="e">
        <f>+F441/C441*100</f>
        <v>#DIV/0!</v>
      </c>
      <c r="L441" s="98" t="e">
        <f>+G441/C441*100</f>
        <v>#DIV/0!</v>
      </c>
      <c r="M441" s="98" t="e">
        <f>+H441/C441*100</f>
        <v>#DIV/0!</v>
      </c>
      <c r="N441" s="39"/>
      <c r="O441" s="40"/>
      <c r="P441" s="40"/>
      <c r="Q441" s="40"/>
      <c r="R441" s="40"/>
      <c r="S441" s="41"/>
      <c r="T441" s="41"/>
      <c r="U441" s="41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</row>
    <row r="442" spans="1:44" ht="18.75">
      <c r="A442" s="49"/>
      <c r="B442" s="63" t="s">
        <v>22</v>
      </c>
      <c r="C442" s="97">
        <f>+'[2]ส.สื่อสารความเสี่ยง_56'!$E$284</f>
        <v>0</v>
      </c>
      <c r="D442" s="97">
        <f>+'[2]ส.สื่อสารความเสี่ยง_56'!$F$284</f>
        <v>0</v>
      </c>
      <c r="E442" s="97">
        <f>+'[2]ส.สื่อสารความเสี่ยง_56'!$G$284</f>
        <v>0</v>
      </c>
      <c r="F442" s="97">
        <f>+'[2]ส.สื่อสารความเสี่ยง_56'!$H$284</f>
        <v>0</v>
      </c>
      <c r="G442" s="79">
        <f>+D442+E442+F442</f>
        <v>0</v>
      </c>
      <c r="H442" s="98">
        <f>+C442-D442-E442-F442</f>
        <v>0</v>
      </c>
      <c r="I442" s="80" t="e">
        <f>+D442/C442*100</f>
        <v>#DIV/0!</v>
      </c>
      <c r="J442" s="98" t="e">
        <f>+E442/C442*100</f>
        <v>#DIV/0!</v>
      </c>
      <c r="K442" s="98" t="e">
        <f>+F442/C442*100</f>
        <v>#DIV/0!</v>
      </c>
      <c r="L442" s="98" t="e">
        <f>+G442/C442*100</f>
        <v>#DIV/0!</v>
      </c>
      <c r="M442" s="98" t="e">
        <f>+H442/C442*100</f>
        <v>#DIV/0!</v>
      </c>
      <c r="N442" s="39"/>
      <c r="O442" s="40"/>
      <c r="P442" s="40"/>
      <c r="Q442" s="40"/>
      <c r="R442" s="40"/>
      <c r="S442" s="41"/>
      <c r="T442" s="41"/>
      <c r="U442" s="41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</row>
    <row r="443" spans="1:44" ht="18.75">
      <c r="A443" s="49"/>
      <c r="B443" s="64" t="s">
        <v>13</v>
      </c>
      <c r="C443" s="108">
        <f aca="true" t="shared" si="208" ref="C443:H443">SUM(C439:C442)</f>
        <v>5304920</v>
      </c>
      <c r="D443" s="108">
        <f t="shared" si="208"/>
        <v>0</v>
      </c>
      <c r="E443" s="108">
        <f t="shared" si="208"/>
        <v>832051.5</v>
      </c>
      <c r="F443" s="108">
        <f t="shared" si="208"/>
        <v>773230.24</v>
      </c>
      <c r="G443" s="108">
        <f t="shared" si="208"/>
        <v>1605281.74</v>
      </c>
      <c r="H443" s="108">
        <f t="shared" si="208"/>
        <v>3699638.26</v>
      </c>
      <c r="I443" s="108">
        <f>+D443/C443*100</f>
        <v>0</v>
      </c>
      <c r="J443" s="108">
        <f>+E443/C443*100</f>
        <v>15.684524931572955</v>
      </c>
      <c r="K443" s="108">
        <f>+F443/C443*100</f>
        <v>14.575719143738267</v>
      </c>
      <c r="L443" s="108">
        <f>+G443/C443*100</f>
        <v>30.26024407531122</v>
      </c>
      <c r="M443" s="108">
        <f>+H443/C443*100</f>
        <v>69.73975592468878</v>
      </c>
      <c r="N443" s="20"/>
      <c r="O443" s="16"/>
      <c r="P443" s="42"/>
      <c r="Q443" s="16"/>
      <c r="R443" s="16"/>
      <c r="S443" s="25"/>
      <c r="T443" s="24"/>
      <c r="U443" s="24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  <row r="444" spans="1:44" ht="18.75">
      <c r="A444" s="49"/>
      <c r="B444" s="17" t="s">
        <v>109</v>
      </c>
      <c r="C444" s="71"/>
      <c r="D444" s="71"/>
      <c r="E444" s="71"/>
      <c r="F444" s="71"/>
      <c r="G444" s="72"/>
      <c r="H444" s="72"/>
      <c r="I444" s="73"/>
      <c r="J444" s="72"/>
      <c r="K444" s="72"/>
      <c r="L444" s="72"/>
      <c r="M444" s="72"/>
      <c r="N444" s="20"/>
      <c r="O444" s="33"/>
      <c r="P444" s="38"/>
      <c r="Q444" s="33"/>
      <c r="R444" s="38"/>
      <c r="S444" s="41"/>
      <c r="T444" s="2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</row>
    <row r="445" spans="1:44" ht="18.75">
      <c r="A445" s="49"/>
      <c r="B445" s="43" t="s">
        <v>107</v>
      </c>
      <c r="C445" s="75"/>
      <c r="D445" s="75"/>
      <c r="E445" s="75"/>
      <c r="F445" s="75"/>
      <c r="G445" s="76"/>
      <c r="H445" s="76"/>
      <c r="I445" s="77"/>
      <c r="J445" s="76"/>
      <c r="K445" s="76"/>
      <c r="L445" s="76"/>
      <c r="M445" s="76"/>
      <c r="N445" s="20"/>
      <c r="O445" s="33"/>
      <c r="P445" s="38"/>
      <c r="Q445" s="33"/>
      <c r="R445" s="38"/>
      <c r="S445" s="41"/>
      <c r="T445" s="2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</row>
    <row r="446" spans="1:44" ht="18.75">
      <c r="A446" s="49"/>
      <c r="B446" s="60" t="s">
        <v>19</v>
      </c>
      <c r="C446" s="78">
        <f>+'[2]ส.สื่อสารความเสี่ยง_56'!$E$336</f>
        <v>2944800</v>
      </c>
      <c r="D446" s="78">
        <f>+'[2]ส.สื่อสารความเสี่ยง_56'!$F$336</f>
        <v>0</v>
      </c>
      <c r="E446" s="78">
        <f>+'[2]ส.สื่อสารความเสี่ยง_56'!$G$336</f>
        <v>755138</v>
      </c>
      <c r="F446" s="78">
        <f>+'[2]ส.สื่อสารความเสี่ยง_56'!$H$336</f>
        <v>966048</v>
      </c>
      <c r="G446" s="85">
        <f>+D446+E446+F446</f>
        <v>1721186</v>
      </c>
      <c r="H446" s="85">
        <f>+C446-D446-E446-F446</f>
        <v>1223614</v>
      </c>
      <c r="I446" s="86">
        <f>+D446/C446*100</f>
        <v>0</v>
      </c>
      <c r="J446" s="81">
        <f>+E446/C446*100</f>
        <v>25.64309970116816</v>
      </c>
      <c r="K446" s="81">
        <f>+F446/C446*100</f>
        <v>32.805215973920134</v>
      </c>
      <c r="L446" s="81">
        <f>+G446/C446*100</f>
        <v>58.44831567508829</v>
      </c>
      <c r="M446" s="81">
        <f>+H446/C446*100</f>
        <v>41.55168432491171</v>
      </c>
      <c r="N446" s="20"/>
      <c r="O446" s="33"/>
      <c r="P446" s="38"/>
      <c r="Q446" s="33"/>
      <c r="R446" s="38"/>
      <c r="S446" s="41"/>
      <c r="T446" s="2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</row>
    <row r="447" spans="1:44" ht="18.75">
      <c r="A447" s="49"/>
      <c r="B447" s="61" t="s">
        <v>20</v>
      </c>
      <c r="C447" s="78">
        <f>+'[2]ส.สื่อสารความเสี่ยง_56'!$E$337</f>
        <v>0</v>
      </c>
      <c r="D447" s="78">
        <f>+'[2]ส.สื่อสารความเสี่ยง_56'!$F$337</f>
        <v>0</v>
      </c>
      <c r="E447" s="78">
        <f>+'[2]ส.สื่อสารความเสี่ยง_56'!$G$337</f>
        <v>0</v>
      </c>
      <c r="F447" s="78">
        <f>+'[2]ส.สื่อสารความเสี่ยง_56'!$H$337</f>
        <v>0</v>
      </c>
      <c r="G447" s="79">
        <f>+D447+E447+F447</f>
        <v>0</v>
      </c>
      <c r="H447" s="79">
        <f>+C447-D447-E447-F447</f>
        <v>0</v>
      </c>
      <c r="I447" s="80" t="e">
        <f>+D447/C447*100</f>
        <v>#DIV/0!</v>
      </c>
      <c r="J447" s="81" t="e">
        <f>+E447/C447*100</f>
        <v>#DIV/0!</v>
      </c>
      <c r="K447" s="81" t="e">
        <f>+F447/C447*100</f>
        <v>#DIV/0!</v>
      </c>
      <c r="L447" s="81" t="e">
        <f>+G447/C447*100</f>
        <v>#DIV/0!</v>
      </c>
      <c r="M447" s="81" t="e">
        <f>+H447/C447*100</f>
        <v>#DIV/0!</v>
      </c>
      <c r="N447" s="20"/>
      <c r="O447" s="33"/>
      <c r="P447" s="38"/>
      <c r="Q447" s="33"/>
      <c r="R447" s="38"/>
      <c r="S447" s="41"/>
      <c r="T447" s="2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</row>
    <row r="448" spans="1:44" ht="18.75">
      <c r="A448" s="49"/>
      <c r="B448" s="62" t="s">
        <v>21</v>
      </c>
      <c r="C448" s="78">
        <f>+'[2]ส.สื่อสารความเสี่ยง_56'!$E$338</f>
        <v>0</v>
      </c>
      <c r="D448" s="78">
        <f>+'[2]ส.สื่อสารความเสี่ยง_56'!$F$338</f>
        <v>0</v>
      </c>
      <c r="E448" s="78">
        <f>+'[2]ส.สื่อสารความเสี่ยง_56'!$G$338</f>
        <v>0</v>
      </c>
      <c r="F448" s="78">
        <f>+'[2]ส.สื่อสารความเสี่ยง_56'!$H$338</f>
        <v>0</v>
      </c>
      <c r="G448" s="79">
        <f>+D448+E448+F448</f>
        <v>0</v>
      </c>
      <c r="H448" s="79">
        <f>+C448-D448-E448-F448</f>
        <v>0</v>
      </c>
      <c r="I448" s="80" t="e">
        <f>+D448/C448*100</f>
        <v>#DIV/0!</v>
      </c>
      <c r="J448" s="81" t="e">
        <f>+E448/C448*100</f>
        <v>#DIV/0!</v>
      </c>
      <c r="K448" s="81" t="e">
        <f>+F448/C448*100</f>
        <v>#DIV/0!</v>
      </c>
      <c r="L448" s="81" t="e">
        <f>+G448/C448*100</f>
        <v>#DIV/0!</v>
      </c>
      <c r="M448" s="81" t="e">
        <f>+H448/C448*100</f>
        <v>#DIV/0!</v>
      </c>
      <c r="N448" s="20"/>
      <c r="O448" s="33"/>
      <c r="P448" s="38"/>
      <c r="Q448" s="33"/>
      <c r="R448" s="38"/>
      <c r="S448" s="41"/>
      <c r="T448" s="2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</row>
    <row r="449" spans="1:44" ht="18.75">
      <c r="A449" s="49"/>
      <c r="B449" s="64" t="s">
        <v>13</v>
      </c>
      <c r="C449" s="108">
        <f aca="true" t="shared" si="209" ref="C449:H449">SUM(C446:C448)</f>
        <v>2944800</v>
      </c>
      <c r="D449" s="108">
        <f t="shared" si="209"/>
        <v>0</v>
      </c>
      <c r="E449" s="108">
        <f t="shared" si="209"/>
        <v>755138</v>
      </c>
      <c r="F449" s="108">
        <f t="shared" si="209"/>
        <v>966048</v>
      </c>
      <c r="G449" s="108">
        <f t="shared" si="209"/>
        <v>1721186</v>
      </c>
      <c r="H449" s="108">
        <f t="shared" si="209"/>
        <v>1223614</v>
      </c>
      <c r="I449" s="108">
        <f>+D449/C449*100</f>
        <v>0</v>
      </c>
      <c r="J449" s="108">
        <f>+E449/C449*100</f>
        <v>25.64309970116816</v>
      </c>
      <c r="K449" s="108">
        <f>+F449/C449*100</f>
        <v>32.805215973920134</v>
      </c>
      <c r="L449" s="108">
        <f>+G449/C449*100</f>
        <v>58.44831567508829</v>
      </c>
      <c r="M449" s="108">
        <f>+H449/C449*100</f>
        <v>41.55168432491171</v>
      </c>
      <c r="N449" s="20"/>
      <c r="O449" s="16"/>
      <c r="P449" s="42"/>
      <c r="Q449" s="16"/>
      <c r="R449" s="16"/>
      <c r="S449" s="33"/>
      <c r="T449" s="36"/>
      <c r="U449" s="36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</row>
    <row r="450" spans="1:44" ht="18.75">
      <c r="A450" s="49"/>
      <c r="B450" s="17" t="s">
        <v>133</v>
      </c>
      <c r="C450" s="70"/>
      <c r="D450" s="70"/>
      <c r="E450" s="70"/>
      <c r="F450" s="70"/>
      <c r="G450" s="72"/>
      <c r="H450" s="72"/>
      <c r="I450" s="73"/>
      <c r="J450" s="72"/>
      <c r="K450" s="72"/>
      <c r="L450" s="72"/>
      <c r="M450" s="72"/>
      <c r="N450" s="20"/>
      <c r="O450" s="33"/>
      <c r="P450" s="38"/>
      <c r="Q450" s="33"/>
      <c r="R450" s="38"/>
      <c r="S450" s="34"/>
      <c r="T450" s="34"/>
      <c r="U450" s="34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</row>
    <row r="451" spans="1:44" ht="18.75">
      <c r="A451" s="49"/>
      <c r="B451" s="43" t="s">
        <v>110</v>
      </c>
      <c r="C451" s="74"/>
      <c r="D451" s="74"/>
      <c r="E451" s="74"/>
      <c r="F451" s="74"/>
      <c r="G451" s="76"/>
      <c r="H451" s="76"/>
      <c r="I451" s="77"/>
      <c r="J451" s="76"/>
      <c r="K451" s="76"/>
      <c r="L451" s="76"/>
      <c r="M451" s="76"/>
      <c r="N451" s="20"/>
      <c r="O451" s="33"/>
      <c r="P451" s="38"/>
      <c r="Q451" s="33"/>
      <c r="R451" s="38"/>
      <c r="S451" s="34"/>
      <c r="T451" s="34"/>
      <c r="U451" s="34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</row>
    <row r="452" spans="1:44" ht="18.75">
      <c r="A452" s="49"/>
      <c r="B452" s="60" t="s">
        <v>19</v>
      </c>
      <c r="C452" s="78">
        <f>+'[2]ส.สื่อสารความเสี่ยง_56'!$E$354</f>
        <v>0</v>
      </c>
      <c r="D452" s="78">
        <f>+'[2]ส.สื่อสารความเสี่ยง_56'!$F$354</f>
        <v>0</v>
      </c>
      <c r="E452" s="78">
        <f>+'[2]ส.สื่อสารความเสี่ยง_56'!$G$354</f>
        <v>0</v>
      </c>
      <c r="F452" s="78">
        <f>+'[2]ส.สื่อสารความเสี่ยง_56'!$H$354</f>
        <v>0</v>
      </c>
      <c r="G452" s="85">
        <f>+D452+E452+F452</f>
        <v>0</v>
      </c>
      <c r="H452" s="85">
        <f>+C452-D452-E452-F452</f>
        <v>0</v>
      </c>
      <c r="I452" s="86" t="e">
        <f>+D452/C452*100</f>
        <v>#DIV/0!</v>
      </c>
      <c r="J452" s="81" t="e">
        <f>+E452/C452*100</f>
        <v>#DIV/0!</v>
      </c>
      <c r="K452" s="87" t="e">
        <f>+F452/C452*100</f>
        <v>#DIV/0!</v>
      </c>
      <c r="L452" s="87" t="e">
        <f>+G452/C452*100</f>
        <v>#DIV/0!</v>
      </c>
      <c r="M452" s="87" t="e">
        <f>+H452/C452*100</f>
        <v>#DIV/0!</v>
      </c>
      <c r="N452" s="20"/>
      <c r="O452" s="33"/>
      <c r="P452" s="38"/>
      <c r="Q452" s="33"/>
      <c r="R452" s="38"/>
      <c r="S452" s="34"/>
      <c r="T452" s="34"/>
      <c r="U452" s="34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</row>
    <row r="453" spans="1:44" ht="18.75">
      <c r="A453" s="49"/>
      <c r="B453" s="64" t="s">
        <v>13</v>
      </c>
      <c r="C453" s="82">
        <f aca="true" t="shared" si="210" ref="C453:H453">SUM(C452:C452)</f>
        <v>0</v>
      </c>
      <c r="D453" s="82">
        <f t="shared" si="210"/>
        <v>0</v>
      </c>
      <c r="E453" s="82">
        <f t="shared" si="210"/>
        <v>0</v>
      </c>
      <c r="F453" s="82">
        <f t="shared" si="210"/>
        <v>0</v>
      </c>
      <c r="G453" s="82">
        <f t="shared" si="210"/>
        <v>0</v>
      </c>
      <c r="H453" s="82">
        <f t="shared" si="210"/>
        <v>0</v>
      </c>
      <c r="I453" s="83" t="e">
        <f>+D453/C453*100</f>
        <v>#DIV/0!</v>
      </c>
      <c r="J453" s="84" t="e">
        <f>+E453/C453*100</f>
        <v>#DIV/0!</v>
      </c>
      <c r="K453" s="84" t="e">
        <f>+F453/C453*100</f>
        <v>#DIV/0!</v>
      </c>
      <c r="L453" s="84" t="e">
        <f>+G453/C453*100</f>
        <v>#DIV/0!</v>
      </c>
      <c r="M453" s="84" t="e">
        <f>+H453/C453*100</f>
        <v>#DIV/0!</v>
      </c>
      <c r="N453" s="20"/>
      <c r="O453" s="33"/>
      <c r="P453" s="38"/>
      <c r="Q453" s="33"/>
      <c r="R453" s="38"/>
      <c r="S453" s="34"/>
      <c r="T453" s="34"/>
      <c r="U453" s="34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</row>
    <row r="454" spans="1:44" ht="18.75">
      <c r="A454" s="49"/>
      <c r="B454" s="43" t="s">
        <v>130</v>
      </c>
      <c r="C454" s="74"/>
      <c r="D454" s="74"/>
      <c r="E454" s="74"/>
      <c r="F454" s="74"/>
      <c r="G454" s="76"/>
      <c r="H454" s="76"/>
      <c r="I454" s="77"/>
      <c r="J454" s="76"/>
      <c r="K454" s="76"/>
      <c r="L454" s="76"/>
      <c r="M454" s="76"/>
      <c r="N454" s="20"/>
      <c r="O454" s="33"/>
      <c r="P454" s="38"/>
      <c r="Q454" s="33"/>
      <c r="R454" s="38"/>
      <c r="S454" s="34"/>
      <c r="T454" s="34"/>
      <c r="U454" s="34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</row>
    <row r="455" spans="1:44" ht="18.75">
      <c r="A455" s="49"/>
      <c r="B455" s="60" t="s">
        <v>19</v>
      </c>
      <c r="C455" s="78">
        <f>+'[2]ส.สื่อสารความเสี่ยง_56'!$E$379</f>
        <v>0</v>
      </c>
      <c r="D455" s="78">
        <f>+'[2]ส.สื่อสารความเสี่ยง_56'!$F$379</f>
        <v>0</v>
      </c>
      <c r="E455" s="78">
        <f>+'[2]ส.สื่อสารความเสี่ยง_56'!$G$379</f>
        <v>0</v>
      </c>
      <c r="F455" s="78">
        <f>+'[2]ส.สื่อสารความเสี่ยง_56'!$H$379</f>
        <v>0</v>
      </c>
      <c r="G455" s="85">
        <f>+D455+E455+F455</f>
        <v>0</v>
      </c>
      <c r="H455" s="85">
        <f>+C455-D455-E455-F455</f>
        <v>0</v>
      </c>
      <c r="I455" s="86" t="e">
        <f>+D455/C455*100</f>
        <v>#DIV/0!</v>
      </c>
      <c r="J455" s="81" t="e">
        <f>+E455/C455*100</f>
        <v>#DIV/0!</v>
      </c>
      <c r="K455" s="81" t="e">
        <f>+F455/C455*100</f>
        <v>#DIV/0!</v>
      </c>
      <c r="L455" s="81" t="e">
        <f>+G455/C455*100</f>
        <v>#DIV/0!</v>
      </c>
      <c r="M455" s="81" t="e">
        <f>+H455/C455*100</f>
        <v>#DIV/0!</v>
      </c>
      <c r="N455" s="20"/>
      <c r="O455" s="33"/>
      <c r="P455" s="38"/>
      <c r="Q455" s="33"/>
      <c r="R455" s="38"/>
      <c r="S455" s="34"/>
      <c r="T455" s="34"/>
      <c r="U455" s="34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</row>
    <row r="456" spans="1:44" ht="18.75">
      <c r="A456" s="49"/>
      <c r="B456" s="61" t="s">
        <v>20</v>
      </c>
      <c r="C456" s="78">
        <f>+'[2]ส.สื่อสารความเสี่ยง_56'!$E$380</f>
        <v>0</v>
      </c>
      <c r="D456" s="78">
        <f>+'[2]ส.สื่อสารความเสี่ยง_56'!$F$380</f>
        <v>0</v>
      </c>
      <c r="E456" s="78">
        <f>+'[2]ส.สื่อสารความเสี่ยง_56'!$G$380</f>
        <v>0</v>
      </c>
      <c r="F456" s="78">
        <f>+'[2]ส.สื่อสารความเสี่ยง_56'!$H$380</f>
        <v>0</v>
      </c>
      <c r="G456" s="79">
        <f>+D456+E456+F456</f>
        <v>0</v>
      </c>
      <c r="H456" s="79">
        <f>+C456-D456-E456-F456</f>
        <v>0</v>
      </c>
      <c r="I456" s="80" t="e">
        <f>+D456/C456*100</f>
        <v>#DIV/0!</v>
      </c>
      <c r="J456" s="81" t="e">
        <f>+E456/C456*100</f>
        <v>#DIV/0!</v>
      </c>
      <c r="K456" s="81" t="e">
        <f>+F456/C456*100</f>
        <v>#DIV/0!</v>
      </c>
      <c r="L456" s="81" t="e">
        <f>+G456/C456*100</f>
        <v>#DIV/0!</v>
      </c>
      <c r="M456" s="81" t="e">
        <f>+H456/C456*100</f>
        <v>#DIV/0!</v>
      </c>
      <c r="N456" s="20"/>
      <c r="O456" s="33"/>
      <c r="P456" s="38"/>
      <c r="Q456" s="33"/>
      <c r="R456" s="38"/>
      <c r="S456" s="34"/>
      <c r="T456" s="34"/>
      <c r="U456" s="34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</row>
    <row r="457" spans="1:44" ht="18.75">
      <c r="A457" s="49"/>
      <c r="B457" s="64" t="s">
        <v>13</v>
      </c>
      <c r="C457" s="82">
        <f aca="true" t="shared" si="211" ref="C457:H457">SUM(C455:C456)</f>
        <v>0</v>
      </c>
      <c r="D457" s="82">
        <f t="shared" si="211"/>
        <v>0</v>
      </c>
      <c r="E457" s="82">
        <f t="shared" si="211"/>
        <v>0</v>
      </c>
      <c r="F457" s="82">
        <f t="shared" si="211"/>
        <v>0</v>
      </c>
      <c r="G457" s="82">
        <f t="shared" si="211"/>
        <v>0</v>
      </c>
      <c r="H457" s="82">
        <f t="shared" si="211"/>
        <v>0</v>
      </c>
      <c r="I457" s="83" t="e">
        <f>+D457/C457*100</f>
        <v>#DIV/0!</v>
      </c>
      <c r="J457" s="84" t="e">
        <f>+E457/C457*100</f>
        <v>#DIV/0!</v>
      </c>
      <c r="K457" s="84" t="e">
        <f>+F457/C457*100</f>
        <v>#DIV/0!</v>
      </c>
      <c r="L457" s="84" t="e">
        <f>+G457/C457*100</f>
        <v>#DIV/0!</v>
      </c>
      <c r="M457" s="84" t="e">
        <f>+H457/C457*100</f>
        <v>#DIV/0!</v>
      </c>
      <c r="N457" s="20"/>
      <c r="O457" s="33"/>
      <c r="P457" s="38"/>
      <c r="Q457" s="33"/>
      <c r="R457" s="38"/>
      <c r="S457" s="34"/>
      <c r="T457" s="34"/>
      <c r="U457" s="34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</row>
    <row r="458" spans="1:44" ht="18.75">
      <c r="A458" s="49"/>
      <c r="B458" s="17" t="s">
        <v>128</v>
      </c>
      <c r="C458" s="88"/>
      <c r="D458" s="88"/>
      <c r="E458" s="88"/>
      <c r="F458" s="88"/>
      <c r="G458" s="89"/>
      <c r="H458" s="89"/>
      <c r="I458" s="90"/>
      <c r="J458" s="89"/>
      <c r="K458" s="89"/>
      <c r="L458" s="89"/>
      <c r="M458" s="89"/>
      <c r="N458" s="20"/>
      <c r="O458" s="33"/>
      <c r="P458" s="38"/>
      <c r="Q458" s="33"/>
      <c r="R458" s="38"/>
      <c r="S458" s="34"/>
      <c r="T458" s="34"/>
      <c r="U458" s="34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</row>
    <row r="459" spans="1:44" ht="18.75">
      <c r="A459" s="49"/>
      <c r="B459" s="43" t="s">
        <v>129</v>
      </c>
      <c r="C459" s="91"/>
      <c r="D459" s="91"/>
      <c r="E459" s="91"/>
      <c r="F459" s="91"/>
      <c r="G459" s="92"/>
      <c r="H459" s="92"/>
      <c r="I459" s="93"/>
      <c r="J459" s="92"/>
      <c r="K459" s="92"/>
      <c r="L459" s="92"/>
      <c r="M459" s="92"/>
      <c r="N459" s="20"/>
      <c r="O459" s="33"/>
      <c r="P459" s="38"/>
      <c r="Q459" s="33"/>
      <c r="R459" s="38"/>
      <c r="S459" s="34"/>
      <c r="T459" s="34"/>
      <c r="U459" s="34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</row>
    <row r="460" spans="1:44" ht="18.75">
      <c r="A460" s="49"/>
      <c r="B460" s="66" t="s">
        <v>18</v>
      </c>
      <c r="C460" s="94">
        <f>+'[2]ส.สื่อสารความเสี่ยง_56'!$E$402</f>
        <v>4135200</v>
      </c>
      <c r="D460" s="94">
        <f>+'[2]ส.สื่อสารความเสี่ยง_56'!$F$402</f>
        <v>0</v>
      </c>
      <c r="E460" s="94">
        <f>+'[2]ส.สื่อสารความเสี่ยง_56'!$G$402</f>
        <v>0</v>
      </c>
      <c r="F460" s="94">
        <f>+'[2]ส.สื่อสารความเสี่ยง_56'!$H$402</f>
        <v>2728500</v>
      </c>
      <c r="G460" s="95">
        <f>+D460+E460+F460</f>
        <v>2728500</v>
      </c>
      <c r="H460" s="95">
        <f>+C460-D460-E460-F460</f>
        <v>1406700</v>
      </c>
      <c r="I460" s="96">
        <f>+D460/C460*100</f>
        <v>0</v>
      </c>
      <c r="J460" s="95">
        <f>+E460/C460*100</f>
        <v>0</v>
      </c>
      <c r="K460" s="95">
        <f>+F460/C460*100</f>
        <v>65.98229831688914</v>
      </c>
      <c r="L460" s="95">
        <f>+G460/C460*100</f>
        <v>65.98229831688914</v>
      </c>
      <c r="M460" s="95">
        <f>+H460/C460*100</f>
        <v>34.01770168311085</v>
      </c>
      <c r="N460" s="20"/>
      <c r="O460" s="33"/>
      <c r="P460" s="38"/>
      <c r="Q460" s="33"/>
      <c r="R460" s="38"/>
      <c r="S460" s="41"/>
      <c r="T460" s="2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</row>
    <row r="461" spans="1:44" ht="18.75">
      <c r="A461" s="49"/>
      <c r="B461" s="62" t="s">
        <v>19</v>
      </c>
      <c r="C461" s="97">
        <f>+'[2]ส.สื่อสารความเสี่ยง_56'!$E$403</f>
        <v>144400</v>
      </c>
      <c r="D461" s="97">
        <f>+'[2]ส.สื่อสารความเสี่ยง_56'!$F$403</f>
        <v>0</v>
      </c>
      <c r="E461" s="97">
        <f>+'[2]ส.สื่อสารความเสี่ยง_56'!$G$403</f>
        <v>0</v>
      </c>
      <c r="F461" s="97">
        <f>+'[2]ส.สื่อสารความเสี่ยง_56'!$H$403</f>
        <v>64780</v>
      </c>
      <c r="G461" s="98">
        <f>+D461+E461+F461</f>
        <v>64780</v>
      </c>
      <c r="H461" s="98">
        <f>+C461-D461-E461-F461</f>
        <v>79620</v>
      </c>
      <c r="I461" s="80">
        <f>+D461/C461*100</f>
        <v>0</v>
      </c>
      <c r="J461" s="98">
        <f>+E461/C461*100</f>
        <v>0</v>
      </c>
      <c r="K461" s="98">
        <f>+F461/C461*100</f>
        <v>44.86149584487535</v>
      </c>
      <c r="L461" s="98">
        <f>+G461/C461*100</f>
        <v>44.86149584487535</v>
      </c>
      <c r="M461" s="98">
        <f>+H461/C461*100</f>
        <v>55.13850415512466</v>
      </c>
      <c r="N461" s="20"/>
      <c r="O461" s="16"/>
      <c r="P461" s="42"/>
      <c r="Q461" s="16"/>
      <c r="R461" s="16"/>
      <c r="S461" s="33"/>
      <c r="T461" s="36"/>
      <c r="U461" s="36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</row>
    <row r="462" spans="1:44" ht="18.75">
      <c r="A462" s="49"/>
      <c r="B462" s="65" t="s">
        <v>13</v>
      </c>
      <c r="C462" s="82">
        <f aca="true" t="shared" si="212" ref="C462:H462">SUM(C460:C461)</f>
        <v>4279600</v>
      </c>
      <c r="D462" s="82">
        <f t="shared" si="212"/>
        <v>0</v>
      </c>
      <c r="E462" s="82">
        <f t="shared" si="212"/>
        <v>0</v>
      </c>
      <c r="F462" s="82">
        <f t="shared" si="212"/>
        <v>2793280</v>
      </c>
      <c r="G462" s="82">
        <f t="shared" si="212"/>
        <v>2793280</v>
      </c>
      <c r="H462" s="82">
        <f t="shared" si="212"/>
        <v>1486320</v>
      </c>
      <c r="I462" s="99">
        <f>+D462/C462*100</f>
        <v>0</v>
      </c>
      <c r="J462" s="100">
        <f>+E462/C462*100</f>
        <v>0</v>
      </c>
      <c r="K462" s="100">
        <f>+F462/C462*100</f>
        <v>65.26965136928685</v>
      </c>
      <c r="L462" s="100">
        <f>+G462/C462*100</f>
        <v>65.26965136928685</v>
      </c>
      <c r="M462" s="100">
        <f>+H462/C462*100</f>
        <v>34.730348630713145</v>
      </c>
      <c r="N462" s="20"/>
      <c r="O462" s="16"/>
      <c r="P462" s="42"/>
      <c r="Q462" s="16"/>
      <c r="R462" s="16"/>
      <c r="S462" s="33"/>
      <c r="T462" s="36"/>
      <c r="U462" s="36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</row>
    <row r="463" spans="1:44" ht="19.5" thickBot="1">
      <c r="A463" s="49"/>
      <c r="B463" s="18" t="s">
        <v>132</v>
      </c>
      <c r="C463" s="101"/>
      <c r="D463" s="101"/>
      <c r="E463" s="101"/>
      <c r="F463" s="101"/>
      <c r="G463" s="102"/>
      <c r="H463" s="102"/>
      <c r="I463" s="103"/>
      <c r="J463" s="102"/>
      <c r="K463" s="102"/>
      <c r="L463" s="102"/>
      <c r="M463" s="102"/>
      <c r="N463" s="20"/>
      <c r="O463" s="16"/>
      <c r="P463" s="42"/>
      <c r="Q463" s="16"/>
      <c r="R463" s="16"/>
      <c r="S463" s="33"/>
      <c r="T463" s="36"/>
      <c r="U463" s="36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</row>
    <row r="464" spans="1:44" ht="19.5" thickTop="1">
      <c r="A464" s="50"/>
      <c r="B464" s="60" t="s">
        <v>18</v>
      </c>
      <c r="C464" s="78">
        <f aca="true" t="shared" si="213" ref="C464:H464">+C460</f>
        <v>4135200</v>
      </c>
      <c r="D464" s="78">
        <f t="shared" si="213"/>
        <v>0</v>
      </c>
      <c r="E464" s="78">
        <f t="shared" si="213"/>
        <v>0</v>
      </c>
      <c r="F464" s="78">
        <f t="shared" si="213"/>
        <v>2728500</v>
      </c>
      <c r="G464" s="78">
        <f t="shared" si="213"/>
        <v>2728500</v>
      </c>
      <c r="H464" s="78">
        <f t="shared" si="213"/>
        <v>1406700</v>
      </c>
      <c r="I464" s="86">
        <f aca="true" t="shared" si="214" ref="I464:I469">+D464/C464*100</f>
        <v>0</v>
      </c>
      <c r="J464" s="81">
        <f aca="true" t="shared" si="215" ref="J464:J469">+E464/C464*100</f>
        <v>0</v>
      </c>
      <c r="K464" s="81">
        <f aca="true" t="shared" si="216" ref="K464:K469">+F464/C464*100</f>
        <v>65.98229831688914</v>
      </c>
      <c r="L464" s="81">
        <f aca="true" t="shared" si="217" ref="L464:L469">+G464/C464*100</f>
        <v>65.98229831688914</v>
      </c>
      <c r="M464" s="81">
        <f aca="true" t="shared" si="218" ref="M464:M469">+H464/C464*100</f>
        <v>34.01770168311085</v>
      </c>
      <c r="N464" s="20"/>
      <c r="O464" s="16"/>
      <c r="P464" s="42"/>
      <c r="Q464" s="16"/>
      <c r="R464" s="16"/>
      <c r="S464" s="33"/>
      <c r="T464" s="36"/>
      <c r="U464" s="36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</row>
    <row r="465" spans="1:44" ht="18.75">
      <c r="A465" s="49"/>
      <c r="B465" s="62" t="s">
        <v>19</v>
      </c>
      <c r="C465" s="97">
        <f aca="true" t="shared" si="219" ref="C465:H465">+C439+C446+C452+C455+C461</f>
        <v>7792820</v>
      </c>
      <c r="D465" s="97">
        <f t="shared" si="219"/>
        <v>0</v>
      </c>
      <c r="E465" s="97">
        <f t="shared" si="219"/>
        <v>1587189.5</v>
      </c>
      <c r="F465" s="97">
        <f t="shared" si="219"/>
        <v>1804058.24</v>
      </c>
      <c r="G465" s="97">
        <f t="shared" si="219"/>
        <v>3391247.74</v>
      </c>
      <c r="H465" s="97">
        <f t="shared" si="219"/>
        <v>4401572.26</v>
      </c>
      <c r="I465" s="86">
        <f t="shared" si="214"/>
        <v>0</v>
      </c>
      <c r="J465" s="81">
        <f t="shared" si="215"/>
        <v>20.36733172330427</v>
      </c>
      <c r="K465" s="81">
        <f t="shared" si="216"/>
        <v>23.150261907756114</v>
      </c>
      <c r="L465" s="81">
        <f t="shared" si="217"/>
        <v>43.51759363106039</v>
      </c>
      <c r="M465" s="81">
        <f t="shared" si="218"/>
        <v>56.48240636893961</v>
      </c>
      <c r="N465" s="20"/>
      <c r="O465" s="16"/>
      <c r="P465" s="42"/>
      <c r="Q465" s="16"/>
      <c r="R465" s="16"/>
      <c r="S465" s="33"/>
      <c r="T465" s="36"/>
      <c r="U465" s="36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</row>
    <row r="466" spans="1:44" ht="18.75">
      <c r="A466" s="49"/>
      <c r="B466" s="61" t="s">
        <v>20</v>
      </c>
      <c r="C466" s="104">
        <f aca="true" t="shared" si="220" ref="C466:H466">+C440+C447+C456</f>
        <v>601300</v>
      </c>
      <c r="D466" s="104">
        <f t="shared" si="220"/>
        <v>0</v>
      </c>
      <c r="E466" s="104">
        <f t="shared" si="220"/>
        <v>0</v>
      </c>
      <c r="F466" s="104">
        <f t="shared" si="220"/>
        <v>0</v>
      </c>
      <c r="G466" s="104">
        <f t="shared" si="220"/>
        <v>0</v>
      </c>
      <c r="H466" s="104">
        <f t="shared" si="220"/>
        <v>601300</v>
      </c>
      <c r="I466" s="104">
        <f t="shared" si="214"/>
        <v>0</v>
      </c>
      <c r="J466" s="104">
        <f t="shared" si="215"/>
        <v>0</v>
      </c>
      <c r="K466" s="104">
        <f t="shared" si="216"/>
        <v>0</v>
      </c>
      <c r="L466" s="104">
        <f t="shared" si="217"/>
        <v>0</v>
      </c>
      <c r="M466" s="104">
        <f t="shared" si="218"/>
        <v>100</v>
      </c>
      <c r="N466" s="20"/>
      <c r="O466" s="16"/>
      <c r="P466" s="42"/>
      <c r="Q466" s="16"/>
      <c r="R466" s="16"/>
      <c r="S466" s="33"/>
      <c r="T466" s="36"/>
      <c r="U466" s="36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</row>
    <row r="467" spans="1:44" ht="18.75">
      <c r="A467" s="49"/>
      <c r="B467" s="62" t="s">
        <v>21</v>
      </c>
      <c r="C467" s="97">
        <f aca="true" t="shared" si="221" ref="C467:H467">+C441+C448</f>
        <v>0</v>
      </c>
      <c r="D467" s="97">
        <f t="shared" si="221"/>
        <v>0</v>
      </c>
      <c r="E467" s="97">
        <f t="shared" si="221"/>
        <v>0</v>
      </c>
      <c r="F467" s="97">
        <f t="shared" si="221"/>
        <v>0</v>
      </c>
      <c r="G467" s="97">
        <f t="shared" si="221"/>
        <v>0</v>
      </c>
      <c r="H467" s="97">
        <f t="shared" si="221"/>
        <v>0</v>
      </c>
      <c r="I467" s="86" t="e">
        <f t="shared" si="214"/>
        <v>#DIV/0!</v>
      </c>
      <c r="J467" s="81" t="e">
        <f t="shared" si="215"/>
        <v>#DIV/0!</v>
      </c>
      <c r="K467" s="81" t="e">
        <f t="shared" si="216"/>
        <v>#DIV/0!</v>
      </c>
      <c r="L467" s="81" t="e">
        <f t="shared" si="217"/>
        <v>#DIV/0!</v>
      </c>
      <c r="M467" s="81" t="e">
        <f t="shared" si="218"/>
        <v>#DIV/0!</v>
      </c>
      <c r="N467" s="20"/>
      <c r="O467" s="16"/>
      <c r="P467" s="42"/>
      <c r="Q467" s="16"/>
      <c r="R467" s="16"/>
      <c r="S467" s="33"/>
      <c r="T467" s="36"/>
      <c r="U467" s="36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</row>
    <row r="468" spans="1:44" ht="18.75">
      <c r="A468" s="49"/>
      <c r="B468" s="67" t="s">
        <v>22</v>
      </c>
      <c r="C468" s="105">
        <f aca="true" t="shared" si="222" ref="C468:H468">+C442</f>
        <v>0</v>
      </c>
      <c r="D468" s="105">
        <f t="shared" si="222"/>
        <v>0</v>
      </c>
      <c r="E468" s="105">
        <f t="shared" si="222"/>
        <v>0</v>
      </c>
      <c r="F468" s="105">
        <f t="shared" si="222"/>
        <v>0</v>
      </c>
      <c r="G468" s="105">
        <f t="shared" si="222"/>
        <v>0</v>
      </c>
      <c r="H468" s="105">
        <f t="shared" si="222"/>
        <v>0</v>
      </c>
      <c r="I468" s="86" t="e">
        <f t="shared" si="214"/>
        <v>#DIV/0!</v>
      </c>
      <c r="J468" s="81" t="e">
        <f t="shared" si="215"/>
        <v>#DIV/0!</v>
      </c>
      <c r="K468" s="81" t="e">
        <f t="shared" si="216"/>
        <v>#DIV/0!</v>
      </c>
      <c r="L468" s="81" t="e">
        <f t="shared" si="217"/>
        <v>#DIV/0!</v>
      </c>
      <c r="M468" s="81" t="e">
        <f t="shared" si="218"/>
        <v>#DIV/0!</v>
      </c>
      <c r="N468" s="20"/>
      <c r="O468" s="33"/>
      <c r="P468" s="38"/>
      <c r="Q468" s="33"/>
      <c r="R468" s="38"/>
      <c r="S468" s="34"/>
      <c r="T468" s="34"/>
      <c r="U468" s="34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</row>
    <row r="469" spans="1:44" ht="19.5" thickBot="1">
      <c r="A469" s="109"/>
      <c r="B469" s="68" t="s">
        <v>14</v>
      </c>
      <c r="C469" s="106">
        <f aca="true" t="shared" si="223" ref="C469:H469">SUM(C464:C468)</f>
        <v>12529320</v>
      </c>
      <c r="D469" s="106">
        <f t="shared" si="223"/>
        <v>0</v>
      </c>
      <c r="E469" s="106">
        <f t="shared" si="223"/>
        <v>1587189.5</v>
      </c>
      <c r="F469" s="106">
        <f t="shared" si="223"/>
        <v>4532558.24</v>
      </c>
      <c r="G469" s="106">
        <f t="shared" si="223"/>
        <v>6119747.74</v>
      </c>
      <c r="H469" s="106">
        <f t="shared" si="223"/>
        <v>6409572.26</v>
      </c>
      <c r="I469" s="106">
        <f t="shared" si="214"/>
        <v>0</v>
      </c>
      <c r="J469" s="106">
        <f t="shared" si="215"/>
        <v>12.667802402684265</v>
      </c>
      <c r="K469" s="106">
        <f t="shared" si="216"/>
        <v>36.17561240354624</v>
      </c>
      <c r="L469" s="107">
        <f t="shared" si="217"/>
        <v>48.843414806230506</v>
      </c>
      <c r="M469" s="106">
        <f t="shared" si="218"/>
        <v>51.15658519376949</v>
      </c>
      <c r="N469" s="20"/>
      <c r="O469" s="33"/>
      <c r="P469" s="38"/>
      <c r="Q469" s="33"/>
      <c r="R469" s="38"/>
      <c r="S469" s="34"/>
      <c r="T469" s="34"/>
      <c r="U469" s="34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</row>
    <row r="470" spans="1:44" ht="19.5" thickTop="1">
      <c r="A470" s="69" t="s">
        <v>93</v>
      </c>
      <c r="B470" s="17" t="s">
        <v>42</v>
      </c>
      <c r="C470" s="71"/>
      <c r="D470" s="71"/>
      <c r="E470" s="71"/>
      <c r="F470" s="71"/>
      <c r="G470" s="72"/>
      <c r="H470" s="72"/>
      <c r="I470" s="73"/>
      <c r="J470" s="72"/>
      <c r="K470" s="72"/>
      <c r="L470" s="72"/>
      <c r="M470" s="58"/>
      <c r="N470" s="20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</row>
    <row r="471" spans="1:44" ht="18.75">
      <c r="A471" s="48" t="s">
        <v>64</v>
      </c>
      <c r="B471" s="43" t="s">
        <v>108</v>
      </c>
      <c r="C471" s="75"/>
      <c r="D471" s="75"/>
      <c r="E471" s="75"/>
      <c r="F471" s="75"/>
      <c r="G471" s="76"/>
      <c r="H471" s="76"/>
      <c r="I471" s="77"/>
      <c r="J471" s="76"/>
      <c r="K471" s="76"/>
      <c r="L471" s="76"/>
      <c r="M471" s="59"/>
      <c r="N471" s="20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</row>
    <row r="472" spans="1:44" ht="18.75">
      <c r="A472" s="49"/>
      <c r="B472" s="60" t="s">
        <v>19</v>
      </c>
      <c r="C472" s="78">
        <f>+'[2]กองนวัตกรรมและวิจัย_58'!$E$281</f>
        <v>2970550</v>
      </c>
      <c r="D472" s="78">
        <f>+'[2]กองนวัตกรรมและวิจัย_58'!$F$281</f>
        <v>0</v>
      </c>
      <c r="E472" s="78">
        <f>+'[2]กองนวัตกรรมและวิจัย_58'!$G$281</f>
        <v>367000</v>
      </c>
      <c r="F472" s="78">
        <f>+'[2]กองนวัตกรรมและวิจัย_58'!$H$281</f>
        <v>1330910.01</v>
      </c>
      <c r="G472" s="85">
        <f>+D472+E472+F472</f>
        <v>1697910.01</v>
      </c>
      <c r="H472" s="81">
        <f>+C472-D472-E472-F472</f>
        <v>1272639.99</v>
      </c>
      <c r="I472" s="86">
        <f>+D472/C472*100</f>
        <v>0</v>
      </c>
      <c r="J472" s="81">
        <f>+E472/C472*100</f>
        <v>12.354614465334702</v>
      </c>
      <c r="K472" s="98">
        <f>+F472/C472*100</f>
        <v>44.80348790627998</v>
      </c>
      <c r="L472" s="81">
        <f>+G472/C472*100</f>
        <v>57.15810237161468</v>
      </c>
      <c r="M472" s="81">
        <f>+H472/C472*100</f>
        <v>42.84189762838532</v>
      </c>
      <c r="N472" s="39"/>
      <c r="O472" s="40"/>
      <c r="P472" s="40"/>
      <c r="Q472" s="40"/>
      <c r="R472" s="40"/>
      <c r="S472" s="41"/>
      <c r="T472" s="41"/>
      <c r="U472" s="41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</row>
    <row r="473" spans="1:44" ht="18.75">
      <c r="A473" s="49"/>
      <c r="B473" s="61" t="s">
        <v>20</v>
      </c>
      <c r="C473" s="97">
        <f>+'[2]กองนวัตกรรมและวิจัย_58'!$E$282</f>
        <v>837300</v>
      </c>
      <c r="D473" s="97">
        <f>+'[2]กองนวัตกรรมและวิจัย_58'!$F$282</f>
        <v>0</v>
      </c>
      <c r="E473" s="97">
        <f>+'[2]กองนวัตกรรมและวิจัย_58'!$G$282</f>
        <v>0</v>
      </c>
      <c r="F473" s="97">
        <f>+'[2]กองนวัตกรรมและวิจัย_58'!$H$282</f>
        <v>0</v>
      </c>
      <c r="G473" s="79">
        <f>+D473+E473+F473</f>
        <v>0</v>
      </c>
      <c r="H473" s="98">
        <f>+C473-D473-E473-F473</f>
        <v>837300</v>
      </c>
      <c r="I473" s="80">
        <f>+D473/C473*100</f>
        <v>0</v>
      </c>
      <c r="J473" s="98">
        <f>+E473/C473*100</f>
        <v>0</v>
      </c>
      <c r="K473" s="98">
        <f>+F473/C473*100</f>
        <v>0</v>
      </c>
      <c r="L473" s="98">
        <f>+G473/C473*100</f>
        <v>0</v>
      </c>
      <c r="M473" s="98">
        <f>+H473/C473*100</f>
        <v>100</v>
      </c>
      <c r="N473" s="39"/>
      <c r="O473" s="40"/>
      <c r="P473" s="40"/>
      <c r="Q473" s="40"/>
      <c r="R473" s="40"/>
      <c r="S473" s="41"/>
      <c r="T473" s="41"/>
      <c r="U473" s="41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</row>
    <row r="474" spans="1:44" ht="18.75">
      <c r="A474" s="49"/>
      <c r="B474" s="62" t="s">
        <v>21</v>
      </c>
      <c r="C474" s="97">
        <f>+'[2]กองนวัตกรรมและวิจัย_58'!$E$283</f>
        <v>0</v>
      </c>
      <c r="D474" s="97">
        <f>+'[2]กองนวัตกรรมและวิจัย_58'!$F$283</f>
        <v>0</v>
      </c>
      <c r="E474" s="97">
        <f>+'[2]กองนวัตกรรมและวิจัย_58'!$G$283</f>
        <v>0</v>
      </c>
      <c r="F474" s="97">
        <f>+'[2]กองนวัตกรรมและวิจัย_58'!$H$283</f>
        <v>0</v>
      </c>
      <c r="G474" s="79">
        <f>+D474+E474+F474</f>
        <v>0</v>
      </c>
      <c r="H474" s="98">
        <f>+C474-D474-E474-F474</f>
        <v>0</v>
      </c>
      <c r="I474" s="80" t="e">
        <f>+D474/C474*100</f>
        <v>#DIV/0!</v>
      </c>
      <c r="J474" s="98" t="e">
        <f>+E474/C474*100</f>
        <v>#DIV/0!</v>
      </c>
      <c r="K474" s="98" t="e">
        <f>+F474/C474*100</f>
        <v>#DIV/0!</v>
      </c>
      <c r="L474" s="98" t="e">
        <f>+G474/C474*100</f>
        <v>#DIV/0!</v>
      </c>
      <c r="M474" s="98" t="e">
        <f>+H474/C474*100</f>
        <v>#DIV/0!</v>
      </c>
      <c r="N474" s="39"/>
      <c r="O474" s="40"/>
      <c r="P474" s="40"/>
      <c r="Q474" s="40"/>
      <c r="R474" s="40"/>
      <c r="S474" s="41"/>
      <c r="T474" s="41"/>
      <c r="U474" s="41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spans="1:44" ht="18.75">
      <c r="A475" s="49"/>
      <c r="B475" s="63" t="s">
        <v>22</v>
      </c>
      <c r="C475" s="97">
        <f>+'[2]กองนวัตกรรมและวิจัย_58'!$E$284</f>
        <v>0</v>
      </c>
      <c r="D475" s="97">
        <f>+'[2]กองนวัตกรรมและวิจัย_58'!$F$284</f>
        <v>0</v>
      </c>
      <c r="E475" s="97">
        <f>+'[2]กองนวัตกรรมและวิจัย_58'!$G$284</f>
        <v>0</v>
      </c>
      <c r="F475" s="97">
        <f>+'[2]กองนวัตกรรมและวิจัย_58'!$H$284</f>
        <v>0</v>
      </c>
      <c r="G475" s="79">
        <f>+D475+E475+F475</f>
        <v>0</v>
      </c>
      <c r="H475" s="98">
        <f>+C475-D475-E475-F475</f>
        <v>0</v>
      </c>
      <c r="I475" s="80" t="e">
        <f>+D475/C475*100</f>
        <v>#DIV/0!</v>
      </c>
      <c r="J475" s="98" t="e">
        <f>+E475/C475*100</f>
        <v>#DIV/0!</v>
      </c>
      <c r="K475" s="98" t="e">
        <f>+F475/C475*100</f>
        <v>#DIV/0!</v>
      </c>
      <c r="L475" s="98" t="e">
        <f>+G475/C475*100</f>
        <v>#DIV/0!</v>
      </c>
      <c r="M475" s="98" t="e">
        <f>+H475/C475*100</f>
        <v>#DIV/0!</v>
      </c>
      <c r="N475" s="39"/>
      <c r="O475" s="40"/>
      <c r="P475" s="40"/>
      <c r="Q475" s="40"/>
      <c r="R475" s="40"/>
      <c r="S475" s="41"/>
      <c r="T475" s="41"/>
      <c r="U475" s="41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</row>
    <row r="476" spans="1:44" ht="18.75">
      <c r="A476" s="49"/>
      <c r="B476" s="64" t="s">
        <v>13</v>
      </c>
      <c r="C476" s="108">
        <f aca="true" t="shared" si="224" ref="C476:H476">SUM(C472:C475)</f>
        <v>3807850</v>
      </c>
      <c r="D476" s="108">
        <f t="shared" si="224"/>
        <v>0</v>
      </c>
      <c r="E476" s="108">
        <f t="shared" si="224"/>
        <v>367000</v>
      </c>
      <c r="F476" s="108">
        <f t="shared" si="224"/>
        <v>1330910.01</v>
      </c>
      <c r="G476" s="108">
        <f t="shared" si="224"/>
        <v>1697910.01</v>
      </c>
      <c r="H476" s="108">
        <f t="shared" si="224"/>
        <v>2109939.99</v>
      </c>
      <c r="I476" s="108">
        <f>+D476/C476*100</f>
        <v>0</v>
      </c>
      <c r="J476" s="108">
        <f>+E476/C476*100</f>
        <v>9.637984689522959</v>
      </c>
      <c r="K476" s="108">
        <f>+F476/C476*100</f>
        <v>34.95174468532111</v>
      </c>
      <c r="L476" s="108">
        <f>+G476/C476*100</f>
        <v>44.589729374844076</v>
      </c>
      <c r="M476" s="108">
        <f>+H476/C476*100</f>
        <v>55.41027062515593</v>
      </c>
      <c r="N476" s="20"/>
      <c r="O476" s="16"/>
      <c r="P476" s="42"/>
      <c r="Q476" s="16"/>
      <c r="R476" s="16"/>
      <c r="S476" s="25"/>
      <c r="T476" s="24"/>
      <c r="U476" s="24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</row>
    <row r="477" spans="1:44" ht="18.75">
      <c r="A477" s="49"/>
      <c r="B477" s="17" t="s">
        <v>109</v>
      </c>
      <c r="C477" s="71"/>
      <c r="D477" s="71"/>
      <c r="E477" s="71"/>
      <c r="F477" s="71"/>
      <c r="G477" s="72"/>
      <c r="H477" s="72"/>
      <c r="I477" s="73"/>
      <c r="J477" s="72"/>
      <c r="K477" s="72"/>
      <c r="L477" s="72"/>
      <c r="M477" s="72"/>
      <c r="N477" s="20"/>
      <c r="O477" s="33"/>
      <c r="P477" s="38"/>
      <c r="Q477" s="33"/>
      <c r="R477" s="38"/>
      <c r="S477" s="41"/>
      <c r="T477" s="2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</row>
    <row r="478" spans="1:44" ht="18.75">
      <c r="A478" s="49"/>
      <c r="B478" s="43" t="s">
        <v>107</v>
      </c>
      <c r="C478" s="75"/>
      <c r="D478" s="75"/>
      <c r="E478" s="75"/>
      <c r="F478" s="75"/>
      <c r="G478" s="76"/>
      <c r="H478" s="76"/>
      <c r="I478" s="77"/>
      <c r="J478" s="76"/>
      <c r="K478" s="76"/>
      <c r="L478" s="76"/>
      <c r="M478" s="76"/>
      <c r="N478" s="20"/>
      <c r="O478" s="33"/>
      <c r="P478" s="38"/>
      <c r="Q478" s="33"/>
      <c r="R478" s="38"/>
      <c r="S478" s="41"/>
      <c r="T478" s="2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</row>
    <row r="479" spans="1:44" ht="18.75">
      <c r="A479" s="49"/>
      <c r="B479" s="60" t="s">
        <v>19</v>
      </c>
      <c r="C479" s="78">
        <f>+'[2]กองนวัตกรรมและวิจัย_58'!$E$336</f>
        <v>0</v>
      </c>
      <c r="D479" s="78">
        <f>+'[2]กองนวัตกรรมและวิจัย_58'!$F$336</f>
        <v>0</v>
      </c>
      <c r="E479" s="78">
        <f>+'[2]กองนวัตกรรมและวิจัย_58'!$G$336</f>
        <v>0</v>
      </c>
      <c r="F479" s="78">
        <f>+'[2]กองนวัตกรรมและวิจัย_58'!$H$336</f>
        <v>0</v>
      </c>
      <c r="G479" s="85">
        <f>+D479+E479+F479</f>
        <v>0</v>
      </c>
      <c r="H479" s="85">
        <f>+C479-D479-E479-F479</f>
        <v>0</v>
      </c>
      <c r="I479" s="86" t="e">
        <f>+D479/C479*100</f>
        <v>#DIV/0!</v>
      </c>
      <c r="J479" s="81" t="e">
        <f>+E479/C479*100</f>
        <v>#DIV/0!</v>
      </c>
      <c r="K479" s="81" t="e">
        <f>+F479/C479*100</f>
        <v>#DIV/0!</v>
      </c>
      <c r="L479" s="81" t="e">
        <f>+G479/C479*100</f>
        <v>#DIV/0!</v>
      </c>
      <c r="M479" s="81" t="e">
        <f>+H479/C479*100</f>
        <v>#DIV/0!</v>
      </c>
      <c r="N479" s="20"/>
      <c r="O479" s="33"/>
      <c r="P479" s="38"/>
      <c r="Q479" s="33"/>
      <c r="R479" s="38"/>
      <c r="S479" s="41"/>
      <c r="T479" s="2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</row>
    <row r="480" spans="1:44" ht="18.75">
      <c r="A480" s="49"/>
      <c r="B480" s="61" t="s">
        <v>20</v>
      </c>
      <c r="C480" s="78">
        <f>+'[2]กองนวัตกรรมและวิจัย_58'!$E$337</f>
        <v>0</v>
      </c>
      <c r="D480" s="78">
        <f>+'[2]กองนวัตกรรมและวิจัย_58'!$F$337</f>
        <v>0</v>
      </c>
      <c r="E480" s="78">
        <f>+'[2]กองนวัตกรรมและวิจัย_58'!$G$337</f>
        <v>0</v>
      </c>
      <c r="F480" s="78">
        <f>+'[2]กองนวัตกรรมและวิจัย_58'!$H$337</f>
        <v>0</v>
      </c>
      <c r="G480" s="79">
        <f>+D480+E480+F480</f>
        <v>0</v>
      </c>
      <c r="H480" s="79">
        <f>+C480-D480-E480-F480</f>
        <v>0</v>
      </c>
      <c r="I480" s="80" t="e">
        <f>+D480/C480*100</f>
        <v>#DIV/0!</v>
      </c>
      <c r="J480" s="81" t="e">
        <f>+E480/C480*100</f>
        <v>#DIV/0!</v>
      </c>
      <c r="K480" s="81" t="e">
        <f>+F480/C480*100</f>
        <v>#DIV/0!</v>
      </c>
      <c r="L480" s="81" t="e">
        <f>+G480/C480*100</f>
        <v>#DIV/0!</v>
      </c>
      <c r="M480" s="81" t="e">
        <f>+H480/C480*100</f>
        <v>#DIV/0!</v>
      </c>
      <c r="N480" s="20"/>
      <c r="O480" s="33"/>
      <c r="P480" s="38"/>
      <c r="Q480" s="33"/>
      <c r="R480" s="38"/>
      <c r="S480" s="41"/>
      <c r="T480" s="2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</row>
    <row r="481" spans="1:44" ht="18.75">
      <c r="A481" s="49"/>
      <c r="B481" s="62" t="s">
        <v>21</v>
      </c>
      <c r="C481" s="78">
        <f>+'[2]กองนวัตกรรมและวิจัย_58'!$E$338</f>
        <v>0</v>
      </c>
      <c r="D481" s="78">
        <f>+'[2]กองนวัตกรรมและวิจัย_58'!$F$338</f>
        <v>0</v>
      </c>
      <c r="E481" s="78">
        <f>+'[2]กองนวัตกรรมและวิจัย_58'!$G$338</f>
        <v>0</v>
      </c>
      <c r="F481" s="78">
        <f>+'[2]กองนวัตกรรมและวิจัย_58'!$H$338</f>
        <v>0</v>
      </c>
      <c r="G481" s="79">
        <f>+D481+E481+F481</f>
        <v>0</v>
      </c>
      <c r="H481" s="79">
        <f>+C481-D481-E481-F481</f>
        <v>0</v>
      </c>
      <c r="I481" s="80" t="e">
        <f>+D481/C481*100</f>
        <v>#DIV/0!</v>
      </c>
      <c r="J481" s="81" t="e">
        <f>+E481/C481*100</f>
        <v>#DIV/0!</v>
      </c>
      <c r="K481" s="81" t="e">
        <f>+F481/C481*100</f>
        <v>#DIV/0!</v>
      </c>
      <c r="L481" s="81" t="e">
        <f>+G481/C481*100</f>
        <v>#DIV/0!</v>
      </c>
      <c r="M481" s="81" t="e">
        <f>+H481/C481*100</f>
        <v>#DIV/0!</v>
      </c>
      <c r="N481" s="20"/>
      <c r="O481" s="33"/>
      <c r="P481" s="38"/>
      <c r="Q481" s="33"/>
      <c r="R481" s="38"/>
      <c r="S481" s="41"/>
      <c r="T481" s="2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spans="1:44" ht="18.75">
      <c r="A482" s="49"/>
      <c r="B482" s="64" t="s">
        <v>13</v>
      </c>
      <c r="C482" s="108">
        <f aca="true" t="shared" si="225" ref="C482:H482">SUM(C479:C481)</f>
        <v>0</v>
      </c>
      <c r="D482" s="108">
        <f t="shared" si="225"/>
        <v>0</v>
      </c>
      <c r="E482" s="108">
        <f t="shared" si="225"/>
        <v>0</v>
      </c>
      <c r="F482" s="108">
        <f t="shared" si="225"/>
        <v>0</v>
      </c>
      <c r="G482" s="108">
        <f t="shared" si="225"/>
        <v>0</v>
      </c>
      <c r="H482" s="108">
        <f t="shared" si="225"/>
        <v>0</v>
      </c>
      <c r="I482" s="108" t="e">
        <f>+D482/C482*100</f>
        <v>#DIV/0!</v>
      </c>
      <c r="J482" s="108" t="e">
        <f>+E482/C482*100</f>
        <v>#DIV/0!</v>
      </c>
      <c r="K482" s="108" t="e">
        <f>+F482/C482*100</f>
        <v>#DIV/0!</v>
      </c>
      <c r="L482" s="108" t="e">
        <f>+G482/C482*100</f>
        <v>#DIV/0!</v>
      </c>
      <c r="M482" s="108" t="e">
        <f>+H482/C482*100</f>
        <v>#DIV/0!</v>
      </c>
      <c r="N482" s="20"/>
      <c r="O482" s="16"/>
      <c r="P482" s="42"/>
      <c r="Q482" s="16"/>
      <c r="R482" s="16"/>
      <c r="S482" s="33"/>
      <c r="T482" s="36"/>
      <c r="U482" s="36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</row>
    <row r="483" spans="1:44" ht="18.75">
      <c r="A483" s="49"/>
      <c r="B483" s="17" t="s">
        <v>133</v>
      </c>
      <c r="C483" s="70"/>
      <c r="D483" s="70"/>
      <c r="E483" s="70"/>
      <c r="F483" s="70"/>
      <c r="G483" s="72"/>
      <c r="H483" s="72"/>
      <c r="I483" s="73"/>
      <c r="J483" s="72"/>
      <c r="K483" s="72"/>
      <c r="L483" s="72"/>
      <c r="M483" s="72"/>
      <c r="N483" s="20"/>
      <c r="O483" s="33"/>
      <c r="P483" s="38"/>
      <c r="Q483" s="33"/>
      <c r="R483" s="38"/>
      <c r="S483" s="34"/>
      <c r="T483" s="34"/>
      <c r="U483" s="34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</row>
    <row r="484" spans="1:44" ht="18.75">
      <c r="A484" s="49"/>
      <c r="B484" s="43" t="s">
        <v>110</v>
      </c>
      <c r="C484" s="74"/>
      <c r="D484" s="74"/>
      <c r="E484" s="74"/>
      <c r="F484" s="74"/>
      <c r="G484" s="76"/>
      <c r="H484" s="76"/>
      <c r="I484" s="77"/>
      <c r="J484" s="76"/>
      <c r="K484" s="76"/>
      <c r="L484" s="76"/>
      <c r="M484" s="76"/>
      <c r="N484" s="20"/>
      <c r="O484" s="33"/>
      <c r="P484" s="38"/>
      <c r="Q484" s="33"/>
      <c r="R484" s="38"/>
      <c r="S484" s="34"/>
      <c r="T484" s="34"/>
      <c r="U484" s="34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</row>
    <row r="485" spans="1:44" ht="18.75">
      <c r="A485" s="49"/>
      <c r="B485" s="60" t="s">
        <v>19</v>
      </c>
      <c r="C485" s="78">
        <f>+'[2]กองนวัตกรรมและวิจัย_58'!$E$354</f>
        <v>0</v>
      </c>
      <c r="D485" s="78">
        <f>+'[2]กองนวัตกรรมและวิจัย_58'!$F$354</f>
        <v>0</v>
      </c>
      <c r="E485" s="78">
        <f>+'[2]กองนวัตกรรมและวิจัย_58'!$G$354</f>
        <v>0</v>
      </c>
      <c r="F485" s="78">
        <f>+'[2]กองนวัตกรรมและวิจัย_58'!$H$354</f>
        <v>0</v>
      </c>
      <c r="G485" s="85">
        <f>+D485+E485+F485</f>
        <v>0</v>
      </c>
      <c r="H485" s="85">
        <f>+C485-D485-E485-F485</f>
        <v>0</v>
      </c>
      <c r="I485" s="86" t="e">
        <f>+D485/C485*100</f>
        <v>#DIV/0!</v>
      </c>
      <c r="J485" s="81" t="e">
        <f>+E485/C485*100</f>
        <v>#DIV/0!</v>
      </c>
      <c r="K485" s="87" t="e">
        <f>+F485/C485*100</f>
        <v>#DIV/0!</v>
      </c>
      <c r="L485" s="87" t="e">
        <f>+G485/C485*100</f>
        <v>#DIV/0!</v>
      </c>
      <c r="M485" s="87" t="e">
        <f>+H485/C485*100</f>
        <v>#DIV/0!</v>
      </c>
      <c r="N485" s="20"/>
      <c r="O485" s="33"/>
      <c r="P485" s="38"/>
      <c r="Q485" s="33"/>
      <c r="R485" s="38"/>
      <c r="S485" s="34"/>
      <c r="T485" s="34"/>
      <c r="U485" s="34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</row>
    <row r="486" spans="1:44" ht="18.75">
      <c r="A486" s="49"/>
      <c r="B486" s="64" t="s">
        <v>13</v>
      </c>
      <c r="C486" s="82">
        <f aca="true" t="shared" si="226" ref="C486:H486">SUM(C485:C485)</f>
        <v>0</v>
      </c>
      <c r="D486" s="82">
        <f t="shared" si="226"/>
        <v>0</v>
      </c>
      <c r="E486" s="82">
        <f t="shared" si="226"/>
        <v>0</v>
      </c>
      <c r="F486" s="82">
        <f t="shared" si="226"/>
        <v>0</v>
      </c>
      <c r="G486" s="82">
        <f t="shared" si="226"/>
        <v>0</v>
      </c>
      <c r="H486" s="82">
        <f t="shared" si="226"/>
        <v>0</v>
      </c>
      <c r="I486" s="83" t="e">
        <f>+D486/C486*100</f>
        <v>#DIV/0!</v>
      </c>
      <c r="J486" s="84" t="e">
        <f>+E486/C486*100</f>
        <v>#DIV/0!</v>
      </c>
      <c r="K486" s="84" t="e">
        <f>+F486/C486*100</f>
        <v>#DIV/0!</v>
      </c>
      <c r="L486" s="84" t="e">
        <f>+G486/C486*100</f>
        <v>#DIV/0!</v>
      </c>
      <c r="M486" s="84" t="e">
        <f>+H486/C486*100</f>
        <v>#DIV/0!</v>
      </c>
      <c r="N486" s="20"/>
      <c r="O486" s="33"/>
      <c r="P486" s="38"/>
      <c r="Q486" s="33"/>
      <c r="R486" s="38"/>
      <c r="S486" s="34"/>
      <c r="T486" s="34"/>
      <c r="U486" s="34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</row>
    <row r="487" spans="1:44" ht="18.75">
      <c r="A487" s="49"/>
      <c r="B487" s="43" t="s">
        <v>130</v>
      </c>
      <c r="C487" s="74"/>
      <c r="D487" s="74"/>
      <c r="E487" s="74"/>
      <c r="F487" s="74"/>
      <c r="G487" s="76"/>
      <c r="H487" s="76"/>
      <c r="I487" s="77"/>
      <c r="J487" s="76"/>
      <c r="K487" s="76"/>
      <c r="L487" s="76"/>
      <c r="M487" s="76"/>
      <c r="N487" s="20"/>
      <c r="O487" s="33"/>
      <c r="P487" s="38"/>
      <c r="Q487" s="33"/>
      <c r="R487" s="38"/>
      <c r="S487" s="34"/>
      <c r="T487" s="34"/>
      <c r="U487" s="34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</row>
    <row r="488" spans="1:44" ht="18.75">
      <c r="A488" s="49"/>
      <c r="B488" s="60" t="s">
        <v>19</v>
      </c>
      <c r="C488" s="78">
        <f>+'[2]กองนวัตกรรมและวิจัย_58'!$E$379</f>
        <v>0</v>
      </c>
      <c r="D488" s="78">
        <f>+'[2]กองนวัตกรรมและวิจัย_58'!$F$379</f>
        <v>0</v>
      </c>
      <c r="E488" s="78">
        <f>+'[2]กองนวัตกรรมและวิจัย_58'!$G$379</f>
        <v>0</v>
      </c>
      <c r="F488" s="78">
        <f>+'[2]กองนวัตกรรมและวิจัย_58'!$H$379</f>
        <v>0</v>
      </c>
      <c r="G488" s="85">
        <f>+D488+E488+F488</f>
        <v>0</v>
      </c>
      <c r="H488" s="85">
        <f>+C488-D488-E488-F488</f>
        <v>0</v>
      </c>
      <c r="I488" s="86" t="e">
        <f>+D488/C488*100</f>
        <v>#DIV/0!</v>
      </c>
      <c r="J488" s="81" t="e">
        <f>+E488/C488*100</f>
        <v>#DIV/0!</v>
      </c>
      <c r="K488" s="81" t="e">
        <f>+F488/C488*100</f>
        <v>#DIV/0!</v>
      </c>
      <c r="L488" s="81" t="e">
        <f>+G488/C488*100</f>
        <v>#DIV/0!</v>
      </c>
      <c r="M488" s="81" t="e">
        <f>+H488/C488*100</f>
        <v>#DIV/0!</v>
      </c>
      <c r="N488" s="20"/>
      <c r="O488" s="33"/>
      <c r="P488" s="38"/>
      <c r="Q488" s="33"/>
      <c r="R488" s="38"/>
      <c r="S488" s="34"/>
      <c r="T488" s="34"/>
      <c r="U488" s="34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spans="1:44" ht="18.75">
      <c r="A489" s="49"/>
      <c r="B489" s="61" t="s">
        <v>20</v>
      </c>
      <c r="C489" s="78">
        <f>+'[2]กองนวัตกรรมและวิจัย_58'!$E$380</f>
        <v>0</v>
      </c>
      <c r="D489" s="78">
        <f>+'[2]กองนวัตกรรมและวิจัย_58'!$F$380</f>
        <v>0</v>
      </c>
      <c r="E489" s="78">
        <f>+'[2]กองนวัตกรรมและวิจัย_58'!$G$380</f>
        <v>0</v>
      </c>
      <c r="F489" s="78">
        <f>+'[2]กองนวัตกรรมและวิจัย_58'!$H$380</f>
        <v>0</v>
      </c>
      <c r="G489" s="79">
        <f>+D489+E489+F489</f>
        <v>0</v>
      </c>
      <c r="H489" s="79">
        <f>+C489-D489-E489-F489</f>
        <v>0</v>
      </c>
      <c r="I489" s="80" t="e">
        <f>+D489/C489*100</f>
        <v>#DIV/0!</v>
      </c>
      <c r="J489" s="81" t="e">
        <f>+E489/C489*100</f>
        <v>#DIV/0!</v>
      </c>
      <c r="K489" s="81" t="e">
        <f>+F489/C489*100</f>
        <v>#DIV/0!</v>
      </c>
      <c r="L489" s="81" t="e">
        <f>+G489/C489*100</f>
        <v>#DIV/0!</v>
      </c>
      <c r="M489" s="81" t="e">
        <f>+H489/C489*100</f>
        <v>#DIV/0!</v>
      </c>
      <c r="N489" s="20"/>
      <c r="O489" s="33"/>
      <c r="P489" s="38"/>
      <c r="Q489" s="33"/>
      <c r="R489" s="38"/>
      <c r="S489" s="34"/>
      <c r="T489" s="34"/>
      <c r="U489" s="34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spans="1:44" ht="18.75">
      <c r="A490" s="49"/>
      <c r="B490" s="64" t="s">
        <v>13</v>
      </c>
      <c r="C490" s="82">
        <f aca="true" t="shared" si="227" ref="C490:H490">SUM(C488:C489)</f>
        <v>0</v>
      </c>
      <c r="D490" s="82">
        <f t="shared" si="227"/>
        <v>0</v>
      </c>
      <c r="E490" s="82">
        <f t="shared" si="227"/>
        <v>0</v>
      </c>
      <c r="F490" s="82">
        <f t="shared" si="227"/>
        <v>0</v>
      </c>
      <c r="G490" s="82">
        <f t="shared" si="227"/>
        <v>0</v>
      </c>
      <c r="H490" s="82">
        <f t="shared" si="227"/>
        <v>0</v>
      </c>
      <c r="I490" s="83" t="e">
        <f>+D490/C490*100</f>
        <v>#DIV/0!</v>
      </c>
      <c r="J490" s="84" t="e">
        <f>+E490/C490*100</f>
        <v>#DIV/0!</v>
      </c>
      <c r="K490" s="84" t="e">
        <f>+F490/C490*100</f>
        <v>#DIV/0!</v>
      </c>
      <c r="L490" s="84" t="e">
        <f>+G490/C490*100</f>
        <v>#DIV/0!</v>
      </c>
      <c r="M490" s="84" t="e">
        <f>+H490/C490*100</f>
        <v>#DIV/0!</v>
      </c>
      <c r="N490" s="20"/>
      <c r="O490" s="33"/>
      <c r="P490" s="38"/>
      <c r="Q490" s="33"/>
      <c r="R490" s="38"/>
      <c r="S490" s="34"/>
      <c r="T490" s="34"/>
      <c r="U490" s="34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spans="1:44" ht="18.75">
      <c r="A491" s="49"/>
      <c r="B491" s="17" t="s">
        <v>128</v>
      </c>
      <c r="C491" s="88"/>
      <c r="D491" s="88"/>
      <c r="E491" s="88"/>
      <c r="F491" s="88"/>
      <c r="G491" s="89"/>
      <c r="H491" s="89"/>
      <c r="I491" s="90"/>
      <c r="J491" s="89"/>
      <c r="K491" s="89"/>
      <c r="L491" s="89"/>
      <c r="M491" s="89"/>
      <c r="N491" s="20"/>
      <c r="O491" s="33"/>
      <c r="P491" s="38"/>
      <c r="Q491" s="33"/>
      <c r="R491" s="38"/>
      <c r="S491" s="34"/>
      <c r="T491" s="34"/>
      <c r="U491" s="34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spans="1:44" ht="18.75">
      <c r="A492" s="49"/>
      <c r="B492" s="43" t="s">
        <v>129</v>
      </c>
      <c r="C492" s="91"/>
      <c r="D492" s="91"/>
      <c r="E492" s="91"/>
      <c r="F492" s="91"/>
      <c r="G492" s="92"/>
      <c r="H492" s="92"/>
      <c r="I492" s="93"/>
      <c r="J492" s="92"/>
      <c r="K492" s="92"/>
      <c r="L492" s="92"/>
      <c r="M492" s="92"/>
      <c r="N492" s="20"/>
      <c r="O492" s="33"/>
      <c r="P492" s="38"/>
      <c r="Q492" s="33"/>
      <c r="R492" s="38"/>
      <c r="S492" s="34"/>
      <c r="T492" s="34"/>
      <c r="U492" s="34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spans="1:44" ht="18.75">
      <c r="A493" s="49"/>
      <c r="B493" s="66" t="s">
        <v>18</v>
      </c>
      <c r="C493" s="94">
        <f>+'[2]กองนวัตกรรมและวิจัย_58'!$E$402</f>
        <v>2289400</v>
      </c>
      <c r="D493" s="94">
        <f>+'[2]กองนวัตกรรมและวิจัย_58'!$F$402</f>
        <v>0</v>
      </c>
      <c r="E493" s="94">
        <f>+'[2]กองนวัตกรรมและวิจัย_58'!$G$402</f>
        <v>0</v>
      </c>
      <c r="F493" s="94">
        <f>+'[2]กองนวัตกรรมและวิจัย_58'!$H$402</f>
        <v>1717238.71</v>
      </c>
      <c r="G493" s="95">
        <f>+D493+E493+F493</f>
        <v>1717238.71</v>
      </c>
      <c r="H493" s="95">
        <f>+C493-D493-E493-F493</f>
        <v>572161.29</v>
      </c>
      <c r="I493" s="96">
        <f>+D493/C493*100</f>
        <v>0</v>
      </c>
      <c r="J493" s="95">
        <f>+E493/C493*100</f>
        <v>0</v>
      </c>
      <c r="K493" s="95">
        <f>+F493/C493*100</f>
        <v>75.0082427710317</v>
      </c>
      <c r="L493" s="95">
        <f>+G493/C493*100</f>
        <v>75.0082427710317</v>
      </c>
      <c r="M493" s="95">
        <f>+H493/C493*100</f>
        <v>24.99175722896829</v>
      </c>
      <c r="N493" s="20"/>
      <c r="O493" s="33"/>
      <c r="P493" s="38"/>
      <c r="Q493" s="33"/>
      <c r="R493" s="38"/>
      <c r="S493" s="41"/>
      <c r="T493" s="2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spans="1:44" ht="18.75">
      <c r="A494" s="49"/>
      <c r="B494" s="62" t="s">
        <v>19</v>
      </c>
      <c r="C494" s="97">
        <f>+'[2]กองนวัตกรรมและวิจัย_58'!$E$403</f>
        <v>86600</v>
      </c>
      <c r="D494" s="97">
        <f>+'[2]กองนวัตกรรมและวิจัย_58'!$F$403</f>
        <v>0</v>
      </c>
      <c r="E494" s="97">
        <f>+'[2]กองนวัตกรรมและวิจัย_58'!$G$403</f>
        <v>0</v>
      </c>
      <c r="F494" s="97">
        <f>+'[2]กองนวัตกรรมและวิจัย_58'!$H$403</f>
        <v>45602</v>
      </c>
      <c r="G494" s="98">
        <f>+D494+E494+F494</f>
        <v>45602</v>
      </c>
      <c r="H494" s="98">
        <f>+C494-D494-E494-F494</f>
        <v>40998</v>
      </c>
      <c r="I494" s="80">
        <f>+D494/C494*100</f>
        <v>0</v>
      </c>
      <c r="J494" s="98">
        <f>+E494/C494*100</f>
        <v>0</v>
      </c>
      <c r="K494" s="98">
        <f>+F494/C494*100</f>
        <v>52.65819861431871</v>
      </c>
      <c r="L494" s="98">
        <f>+G494/C494*100</f>
        <v>52.65819861431871</v>
      </c>
      <c r="M494" s="98">
        <f>+H494/C494*100</f>
        <v>47.34180138568129</v>
      </c>
      <c r="N494" s="20"/>
      <c r="O494" s="16"/>
      <c r="P494" s="42"/>
      <c r="Q494" s="16"/>
      <c r="R494" s="16"/>
      <c r="S494" s="33"/>
      <c r="T494" s="36"/>
      <c r="U494" s="36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spans="1:44" ht="18.75">
      <c r="A495" s="49"/>
      <c r="B495" s="65" t="s">
        <v>13</v>
      </c>
      <c r="C495" s="82">
        <f aca="true" t="shared" si="228" ref="C495:H495">SUM(C493:C494)</f>
        <v>2376000</v>
      </c>
      <c r="D495" s="82">
        <f t="shared" si="228"/>
        <v>0</v>
      </c>
      <c r="E495" s="82">
        <f t="shared" si="228"/>
        <v>0</v>
      </c>
      <c r="F495" s="82">
        <f t="shared" si="228"/>
        <v>1762840.71</v>
      </c>
      <c r="G495" s="82">
        <f t="shared" si="228"/>
        <v>1762840.71</v>
      </c>
      <c r="H495" s="82">
        <f t="shared" si="228"/>
        <v>613159.29</v>
      </c>
      <c r="I495" s="99">
        <f>+D495/C495*100</f>
        <v>0</v>
      </c>
      <c r="J495" s="100">
        <f>+E495/C495*100</f>
        <v>0</v>
      </c>
      <c r="K495" s="100">
        <f>+F495/C495*100</f>
        <v>74.19363257575758</v>
      </c>
      <c r="L495" s="100">
        <f>+G495/C495*100</f>
        <v>74.19363257575758</v>
      </c>
      <c r="M495" s="100">
        <f>+H495/C495*100</f>
        <v>25.806367424242428</v>
      </c>
      <c r="N495" s="20"/>
      <c r="O495" s="16"/>
      <c r="P495" s="42"/>
      <c r="Q495" s="16"/>
      <c r="R495" s="16"/>
      <c r="S495" s="33"/>
      <c r="T495" s="36"/>
      <c r="U495" s="36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spans="1:44" ht="19.5" thickBot="1">
      <c r="A496" s="49"/>
      <c r="B496" s="18" t="s">
        <v>132</v>
      </c>
      <c r="C496" s="101"/>
      <c r="D496" s="101"/>
      <c r="E496" s="101"/>
      <c r="F496" s="101"/>
      <c r="G496" s="102"/>
      <c r="H496" s="102"/>
      <c r="I496" s="103"/>
      <c r="J496" s="102"/>
      <c r="K496" s="102"/>
      <c r="L496" s="102"/>
      <c r="M496" s="102"/>
      <c r="N496" s="20"/>
      <c r="O496" s="16"/>
      <c r="P496" s="42"/>
      <c r="Q496" s="16"/>
      <c r="R496" s="16"/>
      <c r="S496" s="33"/>
      <c r="T496" s="36"/>
      <c r="U496" s="36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spans="1:44" ht="19.5" thickTop="1">
      <c r="A497" s="50"/>
      <c r="B497" s="60" t="s">
        <v>18</v>
      </c>
      <c r="C497" s="78">
        <f aca="true" t="shared" si="229" ref="C497:H497">+C493</f>
        <v>2289400</v>
      </c>
      <c r="D497" s="78">
        <f t="shared" si="229"/>
        <v>0</v>
      </c>
      <c r="E497" s="78">
        <f t="shared" si="229"/>
        <v>0</v>
      </c>
      <c r="F497" s="78">
        <f t="shared" si="229"/>
        <v>1717238.71</v>
      </c>
      <c r="G497" s="78">
        <f t="shared" si="229"/>
        <v>1717238.71</v>
      </c>
      <c r="H497" s="78">
        <f t="shared" si="229"/>
        <v>572161.29</v>
      </c>
      <c r="I497" s="86">
        <f aca="true" t="shared" si="230" ref="I497:I502">+D497/C497*100</f>
        <v>0</v>
      </c>
      <c r="J497" s="81">
        <f aca="true" t="shared" si="231" ref="J497:J502">+E497/C497*100</f>
        <v>0</v>
      </c>
      <c r="K497" s="81">
        <f aca="true" t="shared" si="232" ref="K497:K502">+F497/C497*100</f>
        <v>75.0082427710317</v>
      </c>
      <c r="L497" s="81">
        <f aca="true" t="shared" si="233" ref="L497:L502">+G497/C497*100</f>
        <v>75.0082427710317</v>
      </c>
      <c r="M497" s="81">
        <f aca="true" t="shared" si="234" ref="M497:M502">+H497/C497*100</f>
        <v>24.99175722896829</v>
      </c>
      <c r="N497" s="20"/>
      <c r="O497" s="16"/>
      <c r="P497" s="42"/>
      <c r="Q497" s="16"/>
      <c r="R497" s="16"/>
      <c r="S497" s="33"/>
      <c r="T497" s="36"/>
      <c r="U497" s="36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spans="1:44" ht="18.75">
      <c r="A498" s="49"/>
      <c r="B498" s="62" t="s">
        <v>19</v>
      </c>
      <c r="C498" s="97">
        <f aca="true" t="shared" si="235" ref="C498:H498">+C472+C479+C485+C488+C494</f>
        <v>3057150</v>
      </c>
      <c r="D498" s="97">
        <f t="shared" si="235"/>
        <v>0</v>
      </c>
      <c r="E498" s="97">
        <f t="shared" si="235"/>
        <v>367000</v>
      </c>
      <c r="F498" s="97">
        <f t="shared" si="235"/>
        <v>1376512.01</v>
      </c>
      <c r="G498" s="97">
        <f t="shared" si="235"/>
        <v>1743512.01</v>
      </c>
      <c r="H498" s="97">
        <f t="shared" si="235"/>
        <v>1313637.99</v>
      </c>
      <c r="I498" s="86">
        <f t="shared" si="230"/>
        <v>0</v>
      </c>
      <c r="J498" s="81">
        <f t="shared" si="231"/>
        <v>12.004644848960632</v>
      </c>
      <c r="K498" s="81">
        <f t="shared" si="232"/>
        <v>45.02598858413882</v>
      </c>
      <c r="L498" s="81">
        <f t="shared" si="233"/>
        <v>57.03063343309945</v>
      </c>
      <c r="M498" s="81">
        <f t="shared" si="234"/>
        <v>42.96936656690055</v>
      </c>
      <c r="N498" s="20"/>
      <c r="O498" s="16"/>
      <c r="P498" s="42"/>
      <c r="Q498" s="16"/>
      <c r="R498" s="16"/>
      <c r="S498" s="33"/>
      <c r="T498" s="36"/>
      <c r="U498" s="36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spans="1:44" ht="18.75">
      <c r="A499" s="49"/>
      <c r="B499" s="61" t="s">
        <v>20</v>
      </c>
      <c r="C499" s="104">
        <f aca="true" t="shared" si="236" ref="C499:H499">+C473+C480+C489</f>
        <v>837300</v>
      </c>
      <c r="D499" s="104">
        <f t="shared" si="236"/>
        <v>0</v>
      </c>
      <c r="E499" s="104">
        <f t="shared" si="236"/>
        <v>0</v>
      </c>
      <c r="F499" s="104">
        <f t="shared" si="236"/>
        <v>0</v>
      </c>
      <c r="G499" s="104">
        <f t="shared" si="236"/>
        <v>0</v>
      </c>
      <c r="H499" s="104">
        <f t="shared" si="236"/>
        <v>837300</v>
      </c>
      <c r="I499" s="104">
        <f t="shared" si="230"/>
        <v>0</v>
      </c>
      <c r="J499" s="104">
        <f t="shared" si="231"/>
        <v>0</v>
      </c>
      <c r="K499" s="104">
        <f t="shared" si="232"/>
        <v>0</v>
      </c>
      <c r="L499" s="104">
        <f t="shared" si="233"/>
        <v>0</v>
      </c>
      <c r="M499" s="104">
        <f t="shared" si="234"/>
        <v>100</v>
      </c>
      <c r="N499" s="20"/>
      <c r="O499" s="16"/>
      <c r="P499" s="42"/>
      <c r="Q499" s="16"/>
      <c r="R499" s="16"/>
      <c r="S499" s="33"/>
      <c r="T499" s="36"/>
      <c r="U499" s="36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spans="1:44" ht="18.75">
      <c r="A500" s="49"/>
      <c r="B500" s="62" t="s">
        <v>21</v>
      </c>
      <c r="C500" s="97">
        <f aca="true" t="shared" si="237" ref="C500:H500">+C474+C481</f>
        <v>0</v>
      </c>
      <c r="D500" s="97">
        <f t="shared" si="237"/>
        <v>0</v>
      </c>
      <c r="E500" s="97">
        <f t="shared" si="237"/>
        <v>0</v>
      </c>
      <c r="F500" s="97">
        <f t="shared" si="237"/>
        <v>0</v>
      </c>
      <c r="G500" s="97">
        <f t="shared" si="237"/>
        <v>0</v>
      </c>
      <c r="H500" s="97">
        <f t="shared" si="237"/>
        <v>0</v>
      </c>
      <c r="I500" s="86" t="e">
        <f t="shared" si="230"/>
        <v>#DIV/0!</v>
      </c>
      <c r="J500" s="81" t="e">
        <f t="shared" si="231"/>
        <v>#DIV/0!</v>
      </c>
      <c r="K500" s="81" t="e">
        <f t="shared" si="232"/>
        <v>#DIV/0!</v>
      </c>
      <c r="L500" s="81" t="e">
        <f t="shared" si="233"/>
        <v>#DIV/0!</v>
      </c>
      <c r="M500" s="81" t="e">
        <f t="shared" si="234"/>
        <v>#DIV/0!</v>
      </c>
      <c r="N500" s="20"/>
      <c r="O500" s="16"/>
      <c r="P500" s="42"/>
      <c r="Q500" s="16"/>
      <c r="R500" s="16"/>
      <c r="S500" s="33"/>
      <c r="T500" s="36"/>
      <c r="U500" s="36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spans="1:44" ht="18.75">
      <c r="A501" s="49"/>
      <c r="B501" s="67" t="s">
        <v>22</v>
      </c>
      <c r="C501" s="105">
        <f aca="true" t="shared" si="238" ref="C501:H501">+C475</f>
        <v>0</v>
      </c>
      <c r="D501" s="105">
        <f t="shared" si="238"/>
        <v>0</v>
      </c>
      <c r="E501" s="105">
        <f t="shared" si="238"/>
        <v>0</v>
      </c>
      <c r="F501" s="105">
        <f t="shared" si="238"/>
        <v>0</v>
      </c>
      <c r="G501" s="105">
        <f t="shared" si="238"/>
        <v>0</v>
      </c>
      <c r="H501" s="105">
        <f t="shared" si="238"/>
        <v>0</v>
      </c>
      <c r="I501" s="86" t="e">
        <f t="shared" si="230"/>
        <v>#DIV/0!</v>
      </c>
      <c r="J501" s="81" t="e">
        <f t="shared" si="231"/>
        <v>#DIV/0!</v>
      </c>
      <c r="K501" s="81" t="e">
        <f t="shared" si="232"/>
        <v>#DIV/0!</v>
      </c>
      <c r="L501" s="81" t="e">
        <f t="shared" si="233"/>
        <v>#DIV/0!</v>
      </c>
      <c r="M501" s="81" t="e">
        <f t="shared" si="234"/>
        <v>#DIV/0!</v>
      </c>
      <c r="N501" s="20"/>
      <c r="O501" s="33"/>
      <c r="P501" s="38"/>
      <c r="Q501" s="33"/>
      <c r="R501" s="38"/>
      <c r="S501" s="34"/>
      <c r="T501" s="34"/>
      <c r="U501" s="34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spans="1:44" ht="19.5" thickBot="1">
      <c r="A502" s="109"/>
      <c r="B502" s="68" t="s">
        <v>14</v>
      </c>
      <c r="C502" s="106">
        <f aca="true" t="shared" si="239" ref="C502:H502">SUM(C497:C501)</f>
        <v>6183850</v>
      </c>
      <c r="D502" s="106">
        <f t="shared" si="239"/>
        <v>0</v>
      </c>
      <c r="E502" s="106">
        <f t="shared" si="239"/>
        <v>367000</v>
      </c>
      <c r="F502" s="106">
        <f t="shared" si="239"/>
        <v>3093750.7199999997</v>
      </c>
      <c r="G502" s="106">
        <f t="shared" si="239"/>
        <v>3460750.7199999997</v>
      </c>
      <c r="H502" s="106">
        <f t="shared" si="239"/>
        <v>2723099.2800000003</v>
      </c>
      <c r="I502" s="106">
        <f t="shared" si="230"/>
        <v>0</v>
      </c>
      <c r="J502" s="106">
        <f t="shared" si="231"/>
        <v>5.934814072139525</v>
      </c>
      <c r="K502" s="106">
        <f t="shared" si="232"/>
        <v>50.02952400203756</v>
      </c>
      <c r="L502" s="107">
        <f t="shared" si="233"/>
        <v>55.96433807417709</v>
      </c>
      <c r="M502" s="106">
        <f t="shared" si="234"/>
        <v>44.035661925822914</v>
      </c>
      <c r="N502" s="20"/>
      <c r="O502" s="33"/>
      <c r="P502" s="38"/>
      <c r="Q502" s="33"/>
      <c r="R502" s="38"/>
      <c r="S502" s="34"/>
      <c r="T502" s="34"/>
      <c r="U502" s="34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spans="1:44" ht="19.5" thickTop="1">
      <c r="A503" s="69" t="s">
        <v>111</v>
      </c>
      <c r="B503" s="17" t="s">
        <v>42</v>
      </c>
      <c r="C503" s="71"/>
      <c r="D503" s="71"/>
      <c r="E503" s="71"/>
      <c r="F503" s="71"/>
      <c r="G503" s="72"/>
      <c r="H503" s="72"/>
      <c r="I503" s="73"/>
      <c r="J503" s="72"/>
      <c r="K503" s="72"/>
      <c r="L503" s="72"/>
      <c r="M503" s="58"/>
      <c r="N503" s="20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spans="1:44" ht="18.75">
      <c r="A504" s="48" t="s">
        <v>106</v>
      </c>
      <c r="B504" s="43" t="s">
        <v>108</v>
      </c>
      <c r="C504" s="75"/>
      <c r="D504" s="75"/>
      <c r="E504" s="75"/>
      <c r="F504" s="75"/>
      <c r="G504" s="76"/>
      <c r="H504" s="76"/>
      <c r="I504" s="77"/>
      <c r="J504" s="76"/>
      <c r="K504" s="76"/>
      <c r="L504" s="76"/>
      <c r="M504" s="59"/>
      <c r="N504" s="20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spans="1:44" ht="18.75">
      <c r="A505" s="49"/>
      <c r="B505" s="60" t="s">
        <v>19</v>
      </c>
      <c r="C505" s="78">
        <f>+'[2]ศูนย์ฯ ระยอง 60'!$E$281</f>
        <v>1278000</v>
      </c>
      <c r="D505" s="78">
        <f>+'[2]ศูนย์ฯ ระยอง 60'!$F$281</f>
        <v>0</v>
      </c>
      <c r="E505" s="78">
        <f>+'[2]ศูนย์ฯ ระยอง 60'!$G$281</f>
        <v>0</v>
      </c>
      <c r="F505" s="78">
        <f>+'[2]ศูนย์ฯ ระยอง 60'!$H$281</f>
        <v>1260647.11</v>
      </c>
      <c r="G505" s="85">
        <f>+D505+E505+F505</f>
        <v>1260647.11</v>
      </c>
      <c r="H505" s="81">
        <f>+C505-D505-E505-F505</f>
        <v>17352.889999999898</v>
      </c>
      <c r="I505" s="86">
        <f>+D505/C505*100</f>
        <v>0</v>
      </c>
      <c r="J505" s="81">
        <f>+E505/C505*100</f>
        <v>0</v>
      </c>
      <c r="K505" s="98">
        <f>+F505/C505*100</f>
        <v>98.64218388106417</v>
      </c>
      <c r="L505" s="81">
        <f>+G505/C505*100</f>
        <v>98.64218388106417</v>
      </c>
      <c r="M505" s="81">
        <f>+H505/C505*100</f>
        <v>1.3578161189358293</v>
      </c>
      <c r="N505" s="39"/>
      <c r="O505" s="40"/>
      <c r="P505" s="40"/>
      <c r="Q505" s="40"/>
      <c r="R505" s="40"/>
      <c r="S505" s="41"/>
      <c r="T505" s="41"/>
      <c r="U505" s="41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spans="1:44" ht="18.75">
      <c r="A506" s="49"/>
      <c r="B506" s="61" t="s">
        <v>20</v>
      </c>
      <c r="C506" s="97">
        <f>+'[2]ศูนย์ฯ ระยอง 60'!$E$282</f>
        <v>0</v>
      </c>
      <c r="D506" s="97">
        <f>+'[2]ศูนย์ฯ ระยอง 60'!$F$282</f>
        <v>0</v>
      </c>
      <c r="E506" s="97">
        <f>+'[2]ศูนย์ฯ ระยอง 60'!$G$282</f>
        <v>0</v>
      </c>
      <c r="F506" s="97">
        <f>+'[2]ศูนย์ฯ ระยอง 60'!$H$282</f>
        <v>0</v>
      </c>
      <c r="G506" s="79">
        <f>+D506+E506+F506</f>
        <v>0</v>
      </c>
      <c r="H506" s="98">
        <f>+C506-D506-E506-F506</f>
        <v>0</v>
      </c>
      <c r="I506" s="80" t="e">
        <f>+D506/C506*100</f>
        <v>#DIV/0!</v>
      </c>
      <c r="J506" s="98" t="e">
        <f>+E506/C506*100</f>
        <v>#DIV/0!</v>
      </c>
      <c r="K506" s="98" t="e">
        <f>+F506/C506*100</f>
        <v>#DIV/0!</v>
      </c>
      <c r="L506" s="98" t="e">
        <f>+G506/C506*100</f>
        <v>#DIV/0!</v>
      </c>
      <c r="M506" s="98" t="e">
        <f>+H506/C506*100</f>
        <v>#DIV/0!</v>
      </c>
      <c r="N506" s="39"/>
      <c r="O506" s="40"/>
      <c r="P506" s="40"/>
      <c r="Q506" s="40"/>
      <c r="R506" s="40"/>
      <c r="S506" s="41"/>
      <c r="T506" s="41"/>
      <c r="U506" s="41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spans="1:44" ht="18.75">
      <c r="A507" s="49"/>
      <c r="B507" s="62" t="s">
        <v>21</v>
      </c>
      <c r="C507" s="97">
        <f>+'[2]ศูนย์ฯ ระยอง 60'!$E$283</f>
        <v>0</v>
      </c>
      <c r="D507" s="97">
        <f>+'[2]ศูนย์ฯ ระยอง 60'!$F$283</f>
        <v>0</v>
      </c>
      <c r="E507" s="97">
        <f>+'[2]ศูนย์ฯ ระยอง 60'!$G$283</f>
        <v>0</v>
      </c>
      <c r="F507" s="97">
        <f>+'[2]ศูนย์ฯ ระยอง 60'!$H$283</f>
        <v>0</v>
      </c>
      <c r="G507" s="79">
        <f>+D507+E507+F507</f>
        <v>0</v>
      </c>
      <c r="H507" s="98">
        <f>+C507-D507-E507-F507</f>
        <v>0</v>
      </c>
      <c r="I507" s="80" t="e">
        <f>+D507/C507*100</f>
        <v>#DIV/0!</v>
      </c>
      <c r="J507" s="98" t="e">
        <f>+E507/C507*100</f>
        <v>#DIV/0!</v>
      </c>
      <c r="K507" s="98" t="e">
        <f>+F507/C507*100</f>
        <v>#DIV/0!</v>
      </c>
      <c r="L507" s="98" t="e">
        <f>+G507/C507*100</f>
        <v>#DIV/0!</v>
      </c>
      <c r="M507" s="98" t="e">
        <f>+H507/C507*100</f>
        <v>#DIV/0!</v>
      </c>
      <c r="N507" s="39"/>
      <c r="O507" s="40"/>
      <c r="P507" s="40"/>
      <c r="Q507" s="40"/>
      <c r="R507" s="40"/>
      <c r="S507" s="41"/>
      <c r="T507" s="41"/>
      <c r="U507" s="41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spans="1:44" ht="18.75">
      <c r="A508" s="49"/>
      <c r="B508" s="63" t="s">
        <v>22</v>
      </c>
      <c r="C508" s="97">
        <f>+'[2]ศูนย์ฯ ระยอง 60'!$E$284</f>
        <v>0</v>
      </c>
      <c r="D508" s="97">
        <f>+'[2]ศูนย์ฯ ระยอง 60'!$F$284</f>
        <v>0</v>
      </c>
      <c r="E508" s="97">
        <f>+'[2]ศูนย์ฯ ระยอง 60'!$G$284</f>
        <v>0</v>
      </c>
      <c r="F508" s="97">
        <f>+'[2]ศูนย์ฯ ระยอง 60'!$H$284</f>
        <v>0</v>
      </c>
      <c r="G508" s="79">
        <f>+D508+E508+F508</f>
        <v>0</v>
      </c>
      <c r="H508" s="98">
        <f>+C508-D508-E508-F508</f>
        <v>0</v>
      </c>
      <c r="I508" s="80" t="e">
        <f>+D508/C508*100</f>
        <v>#DIV/0!</v>
      </c>
      <c r="J508" s="98" t="e">
        <f>+E508/C508*100</f>
        <v>#DIV/0!</v>
      </c>
      <c r="K508" s="98" t="e">
        <f>+F508/C508*100</f>
        <v>#DIV/0!</v>
      </c>
      <c r="L508" s="98" t="e">
        <f>+G508/C508*100</f>
        <v>#DIV/0!</v>
      </c>
      <c r="M508" s="98" t="e">
        <f>+H508/C508*100</f>
        <v>#DIV/0!</v>
      </c>
      <c r="N508" s="39"/>
      <c r="O508" s="40"/>
      <c r="P508" s="40"/>
      <c r="Q508" s="40"/>
      <c r="R508" s="40"/>
      <c r="S508" s="41"/>
      <c r="T508" s="41"/>
      <c r="U508" s="41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spans="1:44" ht="18.75">
      <c r="A509" s="49"/>
      <c r="B509" s="64" t="s">
        <v>13</v>
      </c>
      <c r="C509" s="108">
        <f aca="true" t="shared" si="240" ref="C509:H509">SUM(C505:C508)</f>
        <v>1278000</v>
      </c>
      <c r="D509" s="108">
        <f t="shared" si="240"/>
        <v>0</v>
      </c>
      <c r="E509" s="108">
        <f t="shared" si="240"/>
        <v>0</v>
      </c>
      <c r="F509" s="108">
        <f t="shared" si="240"/>
        <v>1260647.11</v>
      </c>
      <c r="G509" s="108">
        <f t="shared" si="240"/>
        <v>1260647.11</v>
      </c>
      <c r="H509" s="108">
        <f t="shared" si="240"/>
        <v>17352.889999999898</v>
      </c>
      <c r="I509" s="108">
        <f>+D509/C509*100</f>
        <v>0</v>
      </c>
      <c r="J509" s="108">
        <f>+E509/C509*100</f>
        <v>0</v>
      </c>
      <c r="K509" s="108">
        <f>+F509/C509*100</f>
        <v>98.64218388106417</v>
      </c>
      <c r="L509" s="108">
        <f>+G509/C509*100</f>
        <v>98.64218388106417</v>
      </c>
      <c r="M509" s="108">
        <f>+H509/C509*100</f>
        <v>1.3578161189358293</v>
      </c>
      <c r="N509" s="20"/>
      <c r="O509" s="16"/>
      <c r="P509" s="42"/>
      <c r="Q509" s="16"/>
      <c r="R509" s="16"/>
      <c r="S509" s="25"/>
      <c r="T509" s="24"/>
      <c r="U509" s="24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spans="1:44" ht="18.75">
      <c r="A510" s="49"/>
      <c r="B510" s="17" t="s">
        <v>109</v>
      </c>
      <c r="C510" s="71"/>
      <c r="D510" s="71"/>
      <c r="E510" s="71"/>
      <c r="F510" s="71"/>
      <c r="G510" s="72"/>
      <c r="H510" s="72"/>
      <c r="I510" s="73"/>
      <c r="J510" s="72"/>
      <c r="K510" s="72"/>
      <c r="L510" s="72"/>
      <c r="M510" s="72"/>
      <c r="N510" s="20"/>
      <c r="O510" s="33"/>
      <c r="P510" s="38"/>
      <c r="Q510" s="33"/>
      <c r="R510" s="38"/>
      <c r="S510" s="41"/>
      <c r="T510" s="2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spans="1:44" ht="18.75">
      <c r="A511" s="49"/>
      <c r="B511" s="43" t="s">
        <v>107</v>
      </c>
      <c r="C511" s="75"/>
      <c r="D511" s="75"/>
      <c r="E511" s="75"/>
      <c r="F511" s="75"/>
      <c r="G511" s="76"/>
      <c r="H511" s="76"/>
      <c r="I511" s="77"/>
      <c r="J511" s="76"/>
      <c r="K511" s="76"/>
      <c r="L511" s="76"/>
      <c r="M511" s="76"/>
      <c r="N511" s="20"/>
      <c r="O511" s="33"/>
      <c r="P511" s="38"/>
      <c r="Q511" s="33"/>
      <c r="R511" s="38"/>
      <c r="S511" s="41"/>
      <c r="T511" s="2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spans="1:44" ht="18.75">
      <c r="A512" s="49"/>
      <c r="B512" s="60" t="s">
        <v>19</v>
      </c>
      <c r="C512" s="78">
        <f>+'[2]ศูนย์ฯ ระยอง 60'!$E$336</f>
        <v>0</v>
      </c>
      <c r="D512" s="78">
        <f>+'[2]ศูนย์ฯ ระยอง 60'!$F$336</f>
        <v>0</v>
      </c>
      <c r="E512" s="78">
        <f>+'[2]ศูนย์ฯ ระยอง 60'!$G$336</f>
        <v>0</v>
      </c>
      <c r="F512" s="78">
        <f>+'[2]ศูนย์ฯ ระยอง 60'!$H$336</f>
        <v>0</v>
      </c>
      <c r="G512" s="85">
        <f>+D512+E512+F512</f>
        <v>0</v>
      </c>
      <c r="H512" s="85">
        <f>+C512-D512-E512-F512</f>
        <v>0</v>
      </c>
      <c r="I512" s="86" t="e">
        <f>+D512/C512*100</f>
        <v>#DIV/0!</v>
      </c>
      <c r="J512" s="81" t="e">
        <f>+E512/C512*100</f>
        <v>#DIV/0!</v>
      </c>
      <c r="K512" s="81" t="e">
        <f>+F512/C512*100</f>
        <v>#DIV/0!</v>
      </c>
      <c r="L512" s="81" t="e">
        <f>+G512/C512*100</f>
        <v>#DIV/0!</v>
      </c>
      <c r="M512" s="81" t="e">
        <f>+H512/C512*100</f>
        <v>#DIV/0!</v>
      </c>
      <c r="N512" s="20"/>
      <c r="O512" s="33"/>
      <c r="P512" s="38"/>
      <c r="Q512" s="33"/>
      <c r="R512" s="38"/>
      <c r="S512" s="41"/>
      <c r="T512" s="2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spans="1:44" ht="18.75">
      <c r="A513" s="49"/>
      <c r="B513" s="61" t="s">
        <v>20</v>
      </c>
      <c r="C513" s="78">
        <f>+'[2]ศูนย์ฯ ระยอง 60'!$E$337</f>
        <v>0</v>
      </c>
      <c r="D513" s="78">
        <f>+'[2]ศูนย์ฯ ระยอง 60'!$F$337</f>
        <v>0</v>
      </c>
      <c r="E513" s="78">
        <f>+'[2]ศูนย์ฯ ระยอง 60'!$G$337</f>
        <v>0</v>
      </c>
      <c r="F513" s="78">
        <f>+'[2]ศูนย์ฯ ระยอง 60'!$H$337</f>
        <v>0</v>
      </c>
      <c r="G513" s="79">
        <f>+D513+E513+F513</f>
        <v>0</v>
      </c>
      <c r="H513" s="79">
        <f>+C513-D513-E513-F513</f>
        <v>0</v>
      </c>
      <c r="I513" s="80" t="e">
        <f>+D513/C513*100</f>
        <v>#DIV/0!</v>
      </c>
      <c r="J513" s="81" t="e">
        <f>+E513/C513*100</f>
        <v>#DIV/0!</v>
      </c>
      <c r="K513" s="81" t="e">
        <f>+F513/C513*100</f>
        <v>#DIV/0!</v>
      </c>
      <c r="L513" s="81" t="e">
        <f>+G513/C513*100</f>
        <v>#DIV/0!</v>
      </c>
      <c r="M513" s="81" t="e">
        <f>+H513/C513*100</f>
        <v>#DIV/0!</v>
      </c>
      <c r="N513" s="20"/>
      <c r="O513" s="33"/>
      <c r="P513" s="38"/>
      <c r="Q513" s="33"/>
      <c r="R513" s="38"/>
      <c r="S513" s="41"/>
      <c r="T513" s="2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spans="1:44" ht="18.75">
      <c r="A514" s="49"/>
      <c r="B514" s="62" t="s">
        <v>21</v>
      </c>
      <c r="C514" s="78">
        <f>+'[2]ศูนย์ฯ ระยอง 60'!$E$338</f>
        <v>0</v>
      </c>
      <c r="D514" s="78">
        <f>+'[2]ศูนย์ฯ ระยอง 60'!$F$338</f>
        <v>0</v>
      </c>
      <c r="E514" s="78">
        <f>+'[2]ศูนย์ฯ ระยอง 60'!$G$338</f>
        <v>0</v>
      </c>
      <c r="F514" s="78">
        <f>+'[2]ศูนย์ฯ ระยอง 60'!$H$338</f>
        <v>0</v>
      </c>
      <c r="G514" s="79">
        <f>+D514+E514+F514</f>
        <v>0</v>
      </c>
      <c r="H514" s="79">
        <f>+C514-D514-E514-F514</f>
        <v>0</v>
      </c>
      <c r="I514" s="80" t="e">
        <f>+D514/C514*100</f>
        <v>#DIV/0!</v>
      </c>
      <c r="J514" s="81" t="e">
        <f>+E514/C514*100</f>
        <v>#DIV/0!</v>
      </c>
      <c r="K514" s="81" t="e">
        <f>+F514/C514*100</f>
        <v>#DIV/0!</v>
      </c>
      <c r="L514" s="81" t="e">
        <f>+G514/C514*100</f>
        <v>#DIV/0!</v>
      </c>
      <c r="M514" s="81" t="e">
        <f>+H514/C514*100</f>
        <v>#DIV/0!</v>
      </c>
      <c r="N514" s="20"/>
      <c r="O514" s="33"/>
      <c r="P514" s="38"/>
      <c r="Q514" s="33"/>
      <c r="R514" s="38"/>
      <c r="S514" s="41"/>
      <c r="T514" s="2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spans="1:44" ht="18.75">
      <c r="A515" s="49"/>
      <c r="B515" s="64" t="s">
        <v>13</v>
      </c>
      <c r="C515" s="108">
        <f aca="true" t="shared" si="241" ref="C515:H515">SUM(C512:C514)</f>
        <v>0</v>
      </c>
      <c r="D515" s="108">
        <f t="shared" si="241"/>
        <v>0</v>
      </c>
      <c r="E515" s="108">
        <f t="shared" si="241"/>
        <v>0</v>
      </c>
      <c r="F515" s="108">
        <f t="shared" si="241"/>
        <v>0</v>
      </c>
      <c r="G515" s="108">
        <f t="shared" si="241"/>
        <v>0</v>
      </c>
      <c r="H515" s="108">
        <f t="shared" si="241"/>
        <v>0</v>
      </c>
      <c r="I515" s="108" t="e">
        <f>+D515/C515*100</f>
        <v>#DIV/0!</v>
      </c>
      <c r="J515" s="108" t="e">
        <f>+E515/C515*100</f>
        <v>#DIV/0!</v>
      </c>
      <c r="K515" s="108" t="e">
        <f>+F515/C515*100</f>
        <v>#DIV/0!</v>
      </c>
      <c r="L515" s="108" t="e">
        <f>+G515/C515*100</f>
        <v>#DIV/0!</v>
      </c>
      <c r="M515" s="108" t="e">
        <f>+H515/C515*100</f>
        <v>#DIV/0!</v>
      </c>
      <c r="N515" s="20"/>
      <c r="O515" s="16"/>
      <c r="P515" s="42"/>
      <c r="Q515" s="16"/>
      <c r="R515" s="16"/>
      <c r="S515" s="33"/>
      <c r="T515" s="36"/>
      <c r="U515" s="36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spans="1:44" ht="18.75">
      <c r="A516" s="49"/>
      <c r="B516" s="17" t="s">
        <v>133</v>
      </c>
      <c r="C516" s="70"/>
      <c r="D516" s="70"/>
      <c r="E516" s="70"/>
      <c r="F516" s="70"/>
      <c r="G516" s="72"/>
      <c r="H516" s="72"/>
      <c r="I516" s="73"/>
      <c r="J516" s="72"/>
      <c r="K516" s="72"/>
      <c r="L516" s="72"/>
      <c r="M516" s="72"/>
      <c r="N516" s="20"/>
      <c r="O516" s="33"/>
      <c r="P516" s="38"/>
      <c r="Q516" s="33"/>
      <c r="R516" s="38"/>
      <c r="S516" s="34"/>
      <c r="T516" s="34"/>
      <c r="U516" s="34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spans="1:44" ht="18.75">
      <c r="A517" s="49"/>
      <c r="B517" s="43" t="s">
        <v>110</v>
      </c>
      <c r="C517" s="74"/>
      <c r="D517" s="74"/>
      <c r="E517" s="74"/>
      <c r="F517" s="74"/>
      <c r="G517" s="76"/>
      <c r="H517" s="76"/>
      <c r="I517" s="77"/>
      <c r="J517" s="76"/>
      <c r="K517" s="76"/>
      <c r="L517" s="76"/>
      <c r="M517" s="76"/>
      <c r="N517" s="20"/>
      <c r="O517" s="33"/>
      <c r="P517" s="38"/>
      <c r="Q517" s="33"/>
      <c r="R517" s="38"/>
      <c r="S517" s="34"/>
      <c r="T517" s="34"/>
      <c r="U517" s="34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spans="1:44" ht="18.75">
      <c r="A518" s="49"/>
      <c r="B518" s="60" t="s">
        <v>19</v>
      </c>
      <c r="C518" s="78">
        <f>+'[2]ศูนย์ฯ ระยอง 60'!$E$354</f>
        <v>1451900</v>
      </c>
      <c r="D518" s="78">
        <f>+'[2]ศูนย์ฯ ระยอง 60'!$F$354</f>
        <v>0</v>
      </c>
      <c r="E518" s="78">
        <f>+'[2]ศูนย์ฯ ระยอง 60'!$G$354</f>
        <v>31500</v>
      </c>
      <c r="F518" s="78">
        <f>+'[2]ศูนย์ฯ ระยอง 60'!$H$354</f>
        <v>865213.13</v>
      </c>
      <c r="G518" s="85">
        <f>+D518+E518+F518</f>
        <v>896713.13</v>
      </c>
      <c r="H518" s="85">
        <f>+C518-D518-E518-F518</f>
        <v>555186.87</v>
      </c>
      <c r="I518" s="86">
        <f>+D518/C518*100</f>
        <v>0</v>
      </c>
      <c r="J518" s="81">
        <f>+E518/C518*100</f>
        <v>2.169570907087265</v>
      </c>
      <c r="K518" s="87">
        <f>+F518/C518*100</f>
        <v>59.59178524691783</v>
      </c>
      <c r="L518" s="87">
        <f>+G518/C518*100</f>
        <v>61.7613561540051</v>
      </c>
      <c r="M518" s="87">
        <f>+H518/C518*100</f>
        <v>38.2386438459949</v>
      </c>
      <c r="N518" s="20"/>
      <c r="O518" s="33"/>
      <c r="P518" s="38"/>
      <c r="Q518" s="33"/>
      <c r="R518" s="38"/>
      <c r="S518" s="34"/>
      <c r="T518" s="34"/>
      <c r="U518" s="34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spans="1:44" ht="18.75">
      <c r="A519" s="49"/>
      <c r="B519" s="64" t="s">
        <v>13</v>
      </c>
      <c r="C519" s="82">
        <f aca="true" t="shared" si="242" ref="C519:H519">SUM(C518:C518)</f>
        <v>1451900</v>
      </c>
      <c r="D519" s="82">
        <f t="shared" si="242"/>
        <v>0</v>
      </c>
      <c r="E519" s="82">
        <f t="shared" si="242"/>
        <v>31500</v>
      </c>
      <c r="F519" s="82">
        <f t="shared" si="242"/>
        <v>865213.13</v>
      </c>
      <c r="G519" s="82">
        <f t="shared" si="242"/>
        <v>896713.13</v>
      </c>
      <c r="H519" s="82">
        <f t="shared" si="242"/>
        <v>555186.87</v>
      </c>
      <c r="I519" s="83">
        <f>+D519/C519*100</f>
        <v>0</v>
      </c>
      <c r="J519" s="84">
        <f>+E519/C519*100</f>
        <v>2.169570907087265</v>
      </c>
      <c r="K519" s="84">
        <f>+F519/C519*100</f>
        <v>59.59178524691783</v>
      </c>
      <c r="L519" s="84">
        <f>+G519/C519*100</f>
        <v>61.7613561540051</v>
      </c>
      <c r="M519" s="84">
        <f>+H519/C519*100</f>
        <v>38.2386438459949</v>
      </c>
      <c r="N519" s="20"/>
      <c r="O519" s="33"/>
      <c r="P519" s="38"/>
      <c r="Q519" s="33"/>
      <c r="R519" s="38"/>
      <c r="S519" s="34"/>
      <c r="T519" s="34"/>
      <c r="U519" s="34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spans="1:44" ht="18.75">
      <c r="A520" s="49"/>
      <c r="B520" s="43" t="s">
        <v>130</v>
      </c>
      <c r="C520" s="74"/>
      <c r="D520" s="74"/>
      <c r="E520" s="74"/>
      <c r="F520" s="74"/>
      <c r="G520" s="76"/>
      <c r="H520" s="76"/>
      <c r="I520" s="77"/>
      <c r="J520" s="76"/>
      <c r="K520" s="76"/>
      <c r="L520" s="76"/>
      <c r="M520" s="76"/>
      <c r="N520" s="20"/>
      <c r="O520" s="33"/>
      <c r="P520" s="38"/>
      <c r="Q520" s="33"/>
      <c r="R520" s="38"/>
      <c r="S520" s="34"/>
      <c r="T520" s="34"/>
      <c r="U520" s="34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spans="1:44" ht="18.75">
      <c r="A521" s="49"/>
      <c r="B521" s="60" t="s">
        <v>19</v>
      </c>
      <c r="C521" s="78">
        <f>+'[2]ศูนย์ฯ ระยอง 60'!$E$379</f>
        <v>0</v>
      </c>
      <c r="D521" s="78">
        <f>+'[2]ศูนย์ฯ ระยอง 60'!$F$379</f>
        <v>0</v>
      </c>
      <c r="E521" s="78">
        <f>+'[2]ศูนย์ฯ ระยอง 60'!$G$379</f>
        <v>0</v>
      </c>
      <c r="F521" s="78">
        <f>+'[2]ศูนย์ฯ ระยอง 60'!$H$379</f>
        <v>0</v>
      </c>
      <c r="G521" s="85">
        <f>+D521+E521+F521</f>
        <v>0</v>
      </c>
      <c r="H521" s="85">
        <f>+C521-D521-E521-F521</f>
        <v>0</v>
      </c>
      <c r="I521" s="86" t="e">
        <f>+D521/C521*100</f>
        <v>#DIV/0!</v>
      </c>
      <c r="J521" s="81" t="e">
        <f>+E521/C521*100</f>
        <v>#DIV/0!</v>
      </c>
      <c r="K521" s="81" t="e">
        <f>+F521/C521*100</f>
        <v>#DIV/0!</v>
      </c>
      <c r="L521" s="81" t="e">
        <f>+G521/C521*100</f>
        <v>#DIV/0!</v>
      </c>
      <c r="M521" s="81" t="e">
        <f>+H521/C521*100</f>
        <v>#DIV/0!</v>
      </c>
      <c r="N521" s="20"/>
      <c r="O521" s="33"/>
      <c r="P521" s="38"/>
      <c r="Q521" s="33"/>
      <c r="R521" s="38"/>
      <c r="S521" s="34"/>
      <c r="T521" s="34"/>
      <c r="U521" s="34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spans="1:44" ht="18.75">
      <c r="A522" s="49"/>
      <c r="B522" s="61" t="s">
        <v>20</v>
      </c>
      <c r="C522" s="78">
        <f>+'[2]ศูนย์ฯ ระยอง 60'!$E$380</f>
        <v>0</v>
      </c>
      <c r="D522" s="78">
        <f>+'[2]ศูนย์ฯ ระยอง 60'!$F$380</f>
        <v>0</v>
      </c>
      <c r="E522" s="78">
        <f>+'[2]ศูนย์ฯ ระยอง 60'!$G$380</f>
        <v>0</v>
      </c>
      <c r="F522" s="78">
        <f>+'[2]ศูนย์ฯ ระยอง 60'!$H$380</f>
        <v>0</v>
      </c>
      <c r="G522" s="79">
        <f>+D522+E522+F522</f>
        <v>0</v>
      </c>
      <c r="H522" s="79">
        <f>+C522-D522-E522-F522</f>
        <v>0</v>
      </c>
      <c r="I522" s="80" t="e">
        <f>+D522/C522*100</f>
        <v>#DIV/0!</v>
      </c>
      <c r="J522" s="81" t="e">
        <f>+E522/C522*100</f>
        <v>#DIV/0!</v>
      </c>
      <c r="K522" s="81" t="e">
        <f>+F522/C522*100</f>
        <v>#DIV/0!</v>
      </c>
      <c r="L522" s="81" t="e">
        <f>+G522/C522*100</f>
        <v>#DIV/0!</v>
      </c>
      <c r="M522" s="81" t="e">
        <f>+H522/C522*100</f>
        <v>#DIV/0!</v>
      </c>
      <c r="N522" s="20"/>
      <c r="O522" s="33"/>
      <c r="P522" s="38"/>
      <c r="Q522" s="33"/>
      <c r="R522" s="38"/>
      <c r="S522" s="34"/>
      <c r="T522" s="34"/>
      <c r="U522" s="34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spans="1:44" ht="18.75">
      <c r="A523" s="49"/>
      <c r="B523" s="64" t="s">
        <v>13</v>
      </c>
      <c r="C523" s="82">
        <f aca="true" t="shared" si="243" ref="C523:H523">SUM(C521:C522)</f>
        <v>0</v>
      </c>
      <c r="D523" s="82">
        <f t="shared" si="243"/>
        <v>0</v>
      </c>
      <c r="E523" s="82">
        <f t="shared" si="243"/>
        <v>0</v>
      </c>
      <c r="F523" s="82">
        <f t="shared" si="243"/>
        <v>0</v>
      </c>
      <c r="G523" s="82">
        <f t="shared" si="243"/>
        <v>0</v>
      </c>
      <c r="H523" s="82">
        <f t="shared" si="243"/>
        <v>0</v>
      </c>
      <c r="I523" s="83" t="e">
        <f>+D523/C523*100</f>
        <v>#DIV/0!</v>
      </c>
      <c r="J523" s="84" t="e">
        <f>+E523/C523*100</f>
        <v>#DIV/0!</v>
      </c>
      <c r="K523" s="84" t="e">
        <f>+F523/C523*100</f>
        <v>#DIV/0!</v>
      </c>
      <c r="L523" s="84" t="e">
        <f>+G523/C523*100</f>
        <v>#DIV/0!</v>
      </c>
      <c r="M523" s="84" t="e">
        <f>+H523/C523*100</f>
        <v>#DIV/0!</v>
      </c>
      <c r="N523" s="20"/>
      <c r="O523" s="33"/>
      <c r="P523" s="38"/>
      <c r="Q523" s="33"/>
      <c r="R523" s="38"/>
      <c r="S523" s="34"/>
      <c r="T523" s="34"/>
      <c r="U523" s="34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spans="1:44" ht="18.75">
      <c r="A524" s="49"/>
      <c r="B524" s="17" t="s">
        <v>128</v>
      </c>
      <c r="C524" s="88"/>
      <c r="D524" s="88"/>
      <c r="E524" s="88"/>
      <c r="F524" s="88"/>
      <c r="G524" s="89"/>
      <c r="H524" s="89"/>
      <c r="I524" s="90"/>
      <c r="J524" s="89"/>
      <c r="K524" s="89"/>
      <c r="L524" s="89"/>
      <c r="M524" s="89"/>
      <c r="N524" s="20"/>
      <c r="O524" s="33"/>
      <c r="P524" s="38"/>
      <c r="Q524" s="33"/>
      <c r="R524" s="38"/>
      <c r="S524" s="34"/>
      <c r="T524" s="34"/>
      <c r="U524" s="34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spans="1:44" ht="18.75">
      <c r="A525" s="49"/>
      <c r="B525" s="43" t="s">
        <v>129</v>
      </c>
      <c r="C525" s="91"/>
      <c r="D525" s="91"/>
      <c r="E525" s="91"/>
      <c r="F525" s="91"/>
      <c r="G525" s="92"/>
      <c r="H525" s="92"/>
      <c r="I525" s="93"/>
      <c r="J525" s="92"/>
      <c r="K525" s="92"/>
      <c r="L525" s="92"/>
      <c r="M525" s="92"/>
      <c r="N525" s="20"/>
      <c r="O525" s="33"/>
      <c r="P525" s="38"/>
      <c r="Q525" s="33"/>
      <c r="R525" s="38"/>
      <c r="S525" s="34"/>
      <c r="T525" s="34"/>
      <c r="U525" s="34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spans="1:44" ht="18.75">
      <c r="A526" s="49"/>
      <c r="B526" s="66" t="s">
        <v>18</v>
      </c>
      <c r="C526" s="94">
        <f>+'[2]ศูนย์ฯ ระยอง 60'!$E$402</f>
        <v>0</v>
      </c>
      <c r="D526" s="94">
        <f>+'[2]ศูนย์ฯ ระยอง 60'!$F$402</f>
        <v>0</v>
      </c>
      <c r="E526" s="94">
        <f>+'[2]ศูนย์ฯ ระยอง 60'!$G$402</f>
        <v>0</v>
      </c>
      <c r="F526" s="94">
        <f>+'[2]ศูนย์ฯ ระยอง 60'!$H$402</f>
        <v>0</v>
      </c>
      <c r="G526" s="95">
        <f>+D526+E526+F526</f>
        <v>0</v>
      </c>
      <c r="H526" s="95">
        <f>+C526-D526-E526-F526</f>
        <v>0</v>
      </c>
      <c r="I526" s="96" t="e">
        <f>+D526/C526*100</f>
        <v>#DIV/0!</v>
      </c>
      <c r="J526" s="95" t="e">
        <f>+E526/C526*100</f>
        <v>#DIV/0!</v>
      </c>
      <c r="K526" s="95" t="e">
        <f>+F526/C526*100</f>
        <v>#DIV/0!</v>
      </c>
      <c r="L526" s="95" t="e">
        <f>+G526/C526*100</f>
        <v>#DIV/0!</v>
      </c>
      <c r="M526" s="95" t="e">
        <f>+H526/C526*100</f>
        <v>#DIV/0!</v>
      </c>
      <c r="N526" s="20"/>
      <c r="O526" s="33"/>
      <c r="P526" s="38"/>
      <c r="Q526" s="33"/>
      <c r="R526" s="38"/>
      <c r="S526" s="41"/>
      <c r="T526" s="2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spans="1:44" ht="18.75">
      <c r="A527" s="49"/>
      <c r="B527" s="62" t="s">
        <v>19</v>
      </c>
      <c r="C527" s="97">
        <f>+'[2]ศูนย์ฯ ระยอง 60'!$E$403</f>
        <v>0</v>
      </c>
      <c r="D527" s="97">
        <f>+'[2]ศูนย์ฯ ระยอง 60'!$F$403</f>
        <v>0</v>
      </c>
      <c r="E527" s="97">
        <f>+'[2]ศูนย์ฯ ระยอง 60'!$G$403</f>
        <v>0</v>
      </c>
      <c r="F527" s="97">
        <f>+'[2]ศูนย์ฯ ระยอง 60'!$H$403</f>
        <v>0</v>
      </c>
      <c r="G527" s="98">
        <f>+D527+E527+F527</f>
        <v>0</v>
      </c>
      <c r="H527" s="98">
        <f>+C527-D527-E527-F527</f>
        <v>0</v>
      </c>
      <c r="I527" s="80" t="e">
        <f>+D527/C527*100</f>
        <v>#DIV/0!</v>
      </c>
      <c r="J527" s="98" t="e">
        <f>+E527/C527*100</f>
        <v>#DIV/0!</v>
      </c>
      <c r="K527" s="98" t="e">
        <f>+F527/C527*100</f>
        <v>#DIV/0!</v>
      </c>
      <c r="L527" s="98" t="e">
        <f>+G527/C527*100</f>
        <v>#DIV/0!</v>
      </c>
      <c r="M527" s="98" t="e">
        <f>+H527/C527*100</f>
        <v>#DIV/0!</v>
      </c>
      <c r="N527" s="20"/>
      <c r="O527" s="16"/>
      <c r="P527" s="42"/>
      <c r="Q527" s="16"/>
      <c r="R527" s="16"/>
      <c r="S527" s="33"/>
      <c r="T527" s="36"/>
      <c r="U527" s="36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spans="1:44" ht="18.75">
      <c r="A528" s="49"/>
      <c r="B528" s="65" t="s">
        <v>13</v>
      </c>
      <c r="C528" s="82">
        <f aca="true" t="shared" si="244" ref="C528:H528">SUM(C526:C527)</f>
        <v>0</v>
      </c>
      <c r="D528" s="82">
        <f t="shared" si="244"/>
        <v>0</v>
      </c>
      <c r="E528" s="82">
        <f t="shared" si="244"/>
        <v>0</v>
      </c>
      <c r="F528" s="82">
        <f t="shared" si="244"/>
        <v>0</v>
      </c>
      <c r="G528" s="82">
        <f t="shared" si="244"/>
        <v>0</v>
      </c>
      <c r="H528" s="82">
        <f t="shared" si="244"/>
        <v>0</v>
      </c>
      <c r="I528" s="99" t="e">
        <f>+D528/C528*100</f>
        <v>#DIV/0!</v>
      </c>
      <c r="J528" s="100" t="e">
        <f>+E528/C528*100</f>
        <v>#DIV/0!</v>
      </c>
      <c r="K528" s="100" t="e">
        <f>+F528/C528*100</f>
        <v>#DIV/0!</v>
      </c>
      <c r="L528" s="100" t="e">
        <f>+G528/C528*100</f>
        <v>#DIV/0!</v>
      </c>
      <c r="M528" s="100" t="e">
        <f>+H528/C528*100</f>
        <v>#DIV/0!</v>
      </c>
      <c r="N528" s="20"/>
      <c r="O528" s="16"/>
      <c r="P528" s="42"/>
      <c r="Q528" s="16"/>
      <c r="R528" s="16"/>
      <c r="S528" s="33"/>
      <c r="T528" s="36"/>
      <c r="U528" s="36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spans="1:44" ht="19.5" thickBot="1">
      <c r="A529" s="49"/>
      <c r="B529" s="18" t="s">
        <v>132</v>
      </c>
      <c r="C529" s="101"/>
      <c r="D529" s="101"/>
      <c r="E529" s="101"/>
      <c r="F529" s="101"/>
      <c r="G529" s="102"/>
      <c r="H529" s="102"/>
      <c r="I529" s="103"/>
      <c r="J529" s="102"/>
      <c r="K529" s="102"/>
      <c r="L529" s="102"/>
      <c r="M529" s="102"/>
      <c r="N529" s="20"/>
      <c r="O529" s="16"/>
      <c r="P529" s="42"/>
      <c r="Q529" s="16"/>
      <c r="R529" s="16"/>
      <c r="S529" s="33"/>
      <c r="T529" s="36"/>
      <c r="U529" s="36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spans="1:44" ht="19.5" thickTop="1">
      <c r="A530" s="50"/>
      <c r="B530" s="60" t="s">
        <v>18</v>
      </c>
      <c r="C530" s="78">
        <f aca="true" t="shared" si="245" ref="C530:H530">+C526</f>
        <v>0</v>
      </c>
      <c r="D530" s="78">
        <f t="shared" si="245"/>
        <v>0</v>
      </c>
      <c r="E530" s="78">
        <f t="shared" si="245"/>
        <v>0</v>
      </c>
      <c r="F530" s="78">
        <f t="shared" si="245"/>
        <v>0</v>
      </c>
      <c r="G530" s="78">
        <f t="shared" si="245"/>
        <v>0</v>
      </c>
      <c r="H530" s="78">
        <f t="shared" si="245"/>
        <v>0</v>
      </c>
      <c r="I530" s="86" t="e">
        <f aca="true" t="shared" si="246" ref="I530:I535">+D530/C530*100</f>
        <v>#DIV/0!</v>
      </c>
      <c r="J530" s="81" t="e">
        <f aca="true" t="shared" si="247" ref="J530:J535">+E530/C530*100</f>
        <v>#DIV/0!</v>
      </c>
      <c r="K530" s="81" t="e">
        <f aca="true" t="shared" si="248" ref="K530:K535">+F530/C530*100</f>
        <v>#DIV/0!</v>
      </c>
      <c r="L530" s="81" t="e">
        <f aca="true" t="shared" si="249" ref="L530:L535">+G530/C530*100</f>
        <v>#DIV/0!</v>
      </c>
      <c r="M530" s="81" t="e">
        <f aca="true" t="shared" si="250" ref="M530:M535">+H530/C530*100</f>
        <v>#DIV/0!</v>
      </c>
      <c r="N530" s="20"/>
      <c r="O530" s="16"/>
      <c r="P530" s="42"/>
      <c r="Q530" s="16"/>
      <c r="R530" s="16"/>
      <c r="S530" s="33"/>
      <c r="T530" s="36"/>
      <c r="U530" s="36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spans="1:44" ht="18.75">
      <c r="A531" s="49"/>
      <c r="B531" s="62" t="s">
        <v>19</v>
      </c>
      <c r="C531" s="97">
        <f aca="true" t="shared" si="251" ref="C531:H531">+C505+C512+C518+C521+C527</f>
        <v>2729900</v>
      </c>
      <c r="D531" s="97">
        <f t="shared" si="251"/>
        <v>0</v>
      </c>
      <c r="E531" s="97">
        <f t="shared" si="251"/>
        <v>31500</v>
      </c>
      <c r="F531" s="97">
        <f t="shared" si="251"/>
        <v>2125860.24</v>
      </c>
      <c r="G531" s="97">
        <f t="shared" si="251"/>
        <v>2157360.24</v>
      </c>
      <c r="H531" s="97">
        <f t="shared" si="251"/>
        <v>572539.7599999999</v>
      </c>
      <c r="I531" s="86">
        <f t="shared" si="246"/>
        <v>0</v>
      </c>
      <c r="J531" s="81">
        <f t="shared" si="247"/>
        <v>1.1538884208212756</v>
      </c>
      <c r="K531" s="81">
        <f t="shared" si="248"/>
        <v>77.8731909593758</v>
      </c>
      <c r="L531" s="81">
        <f t="shared" si="249"/>
        <v>79.02707938019708</v>
      </c>
      <c r="M531" s="81">
        <f t="shared" si="250"/>
        <v>20.97292061980292</v>
      </c>
      <c r="N531" s="20"/>
      <c r="O531" s="16"/>
      <c r="P531" s="42"/>
      <c r="Q531" s="16"/>
      <c r="R531" s="16"/>
      <c r="S531" s="33"/>
      <c r="T531" s="36"/>
      <c r="U531" s="36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spans="1:44" ht="18.75">
      <c r="A532" s="49"/>
      <c r="B532" s="61" t="s">
        <v>20</v>
      </c>
      <c r="C532" s="104">
        <f aca="true" t="shared" si="252" ref="C532:H532">+C506+C513+C522</f>
        <v>0</v>
      </c>
      <c r="D532" s="104">
        <f t="shared" si="252"/>
        <v>0</v>
      </c>
      <c r="E532" s="104">
        <f t="shared" si="252"/>
        <v>0</v>
      </c>
      <c r="F532" s="104">
        <f t="shared" si="252"/>
        <v>0</v>
      </c>
      <c r="G532" s="104">
        <f t="shared" si="252"/>
        <v>0</v>
      </c>
      <c r="H532" s="104">
        <f t="shared" si="252"/>
        <v>0</v>
      </c>
      <c r="I532" s="104" t="e">
        <f t="shared" si="246"/>
        <v>#DIV/0!</v>
      </c>
      <c r="J532" s="104" t="e">
        <f t="shared" si="247"/>
        <v>#DIV/0!</v>
      </c>
      <c r="K532" s="104" t="e">
        <f t="shared" si="248"/>
        <v>#DIV/0!</v>
      </c>
      <c r="L532" s="104" t="e">
        <f t="shared" si="249"/>
        <v>#DIV/0!</v>
      </c>
      <c r="M532" s="104" t="e">
        <f t="shared" si="250"/>
        <v>#DIV/0!</v>
      </c>
      <c r="N532" s="20"/>
      <c r="O532" s="16"/>
      <c r="P532" s="42"/>
      <c r="Q532" s="16"/>
      <c r="R532" s="16"/>
      <c r="S532" s="33"/>
      <c r="T532" s="36"/>
      <c r="U532" s="36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spans="1:44" ht="18.75">
      <c r="A533" s="49"/>
      <c r="B533" s="62" t="s">
        <v>21</v>
      </c>
      <c r="C533" s="97">
        <f aca="true" t="shared" si="253" ref="C533:H533">+C507+C514</f>
        <v>0</v>
      </c>
      <c r="D533" s="97">
        <f t="shared" si="253"/>
        <v>0</v>
      </c>
      <c r="E533" s="97">
        <f t="shared" si="253"/>
        <v>0</v>
      </c>
      <c r="F533" s="97">
        <f t="shared" si="253"/>
        <v>0</v>
      </c>
      <c r="G533" s="97">
        <f t="shared" si="253"/>
        <v>0</v>
      </c>
      <c r="H533" s="97">
        <f t="shared" si="253"/>
        <v>0</v>
      </c>
      <c r="I533" s="86" t="e">
        <f t="shared" si="246"/>
        <v>#DIV/0!</v>
      </c>
      <c r="J533" s="81" t="e">
        <f t="shared" si="247"/>
        <v>#DIV/0!</v>
      </c>
      <c r="K533" s="81" t="e">
        <f t="shared" si="248"/>
        <v>#DIV/0!</v>
      </c>
      <c r="L533" s="81" t="e">
        <f t="shared" si="249"/>
        <v>#DIV/0!</v>
      </c>
      <c r="M533" s="81" t="e">
        <f t="shared" si="250"/>
        <v>#DIV/0!</v>
      </c>
      <c r="N533" s="20"/>
      <c r="O533" s="16"/>
      <c r="P533" s="42"/>
      <c r="Q533" s="16"/>
      <c r="R533" s="16"/>
      <c r="S533" s="33"/>
      <c r="T533" s="36"/>
      <c r="U533" s="36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spans="1:44" ht="18.75">
      <c r="A534" s="49"/>
      <c r="B534" s="67" t="s">
        <v>22</v>
      </c>
      <c r="C534" s="105">
        <f aca="true" t="shared" si="254" ref="C534:H534">+C508</f>
        <v>0</v>
      </c>
      <c r="D534" s="105">
        <f t="shared" si="254"/>
        <v>0</v>
      </c>
      <c r="E534" s="105">
        <f t="shared" si="254"/>
        <v>0</v>
      </c>
      <c r="F534" s="105">
        <f t="shared" si="254"/>
        <v>0</v>
      </c>
      <c r="G534" s="105">
        <f t="shared" si="254"/>
        <v>0</v>
      </c>
      <c r="H534" s="105">
        <f t="shared" si="254"/>
        <v>0</v>
      </c>
      <c r="I534" s="86" t="e">
        <f t="shared" si="246"/>
        <v>#DIV/0!</v>
      </c>
      <c r="J534" s="81" t="e">
        <f t="shared" si="247"/>
        <v>#DIV/0!</v>
      </c>
      <c r="K534" s="81" t="e">
        <f t="shared" si="248"/>
        <v>#DIV/0!</v>
      </c>
      <c r="L534" s="81" t="e">
        <f t="shared" si="249"/>
        <v>#DIV/0!</v>
      </c>
      <c r="M534" s="81" t="e">
        <f t="shared" si="250"/>
        <v>#DIV/0!</v>
      </c>
      <c r="N534" s="20"/>
      <c r="O534" s="33"/>
      <c r="P534" s="38"/>
      <c r="Q534" s="33"/>
      <c r="R534" s="38"/>
      <c r="S534" s="34"/>
      <c r="T534" s="34"/>
      <c r="U534" s="34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spans="1:44" ht="19.5" thickBot="1">
      <c r="A535" s="109"/>
      <c r="B535" s="68" t="s">
        <v>14</v>
      </c>
      <c r="C535" s="106">
        <f aca="true" t="shared" si="255" ref="C535:H535">SUM(C530:C534)</f>
        <v>2729900</v>
      </c>
      <c r="D535" s="106">
        <f t="shared" si="255"/>
        <v>0</v>
      </c>
      <c r="E535" s="106">
        <f t="shared" si="255"/>
        <v>31500</v>
      </c>
      <c r="F535" s="106">
        <f t="shared" si="255"/>
        <v>2125860.24</v>
      </c>
      <c r="G535" s="106">
        <f t="shared" si="255"/>
        <v>2157360.24</v>
      </c>
      <c r="H535" s="106">
        <f t="shared" si="255"/>
        <v>572539.7599999999</v>
      </c>
      <c r="I535" s="106">
        <f t="shared" si="246"/>
        <v>0</v>
      </c>
      <c r="J535" s="106">
        <f t="shared" si="247"/>
        <v>1.1538884208212756</v>
      </c>
      <c r="K535" s="106">
        <f t="shared" si="248"/>
        <v>77.8731909593758</v>
      </c>
      <c r="L535" s="107">
        <f t="shared" si="249"/>
        <v>79.02707938019708</v>
      </c>
      <c r="M535" s="106">
        <f t="shared" si="250"/>
        <v>20.97292061980292</v>
      </c>
      <c r="N535" s="20"/>
      <c r="O535" s="33"/>
      <c r="P535" s="38"/>
      <c r="Q535" s="33"/>
      <c r="R535" s="38"/>
      <c r="S535" s="34"/>
      <c r="T535" s="34"/>
      <c r="U535" s="34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spans="1:44" ht="19.5" thickTop="1">
      <c r="A536" s="69" t="s">
        <v>104</v>
      </c>
      <c r="B536" s="17" t="s">
        <v>42</v>
      </c>
      <c r="C536" s="71"/>
      <c r="D536" s="71"/>
      <c r="E536" s="71"/>
      <c r="F536" s="71"/>
      <c r="G536" s="72"/>
      <c r="H536" s="72"/>
      <c r="I536" s="73"/>
      <c r="J536" s="72"/>
      <c r="K536" s="72"/>
      <c r="L536" s="72"/>
      <c r="M536" s="58"/>
      <c r="N536" s="20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spans="1:44" ht="18.75">
      <c r="A537" s="48" t="s">
        <v>65</v>
      </c>
      <c r="B537" s="43" t="s">
        <v>108</v>
      </c>
      <c r="C537" s="75"/>
      <c r="D537" s="75"/>
      <c r="E537" s="75"/>
      <c r="F537" s="75"/>
      <c r="G537" s="76"/>
      <c r="H537" s="76"/>
      <c r="I537" s="77"/>
      <c r="J537" s="76"/>
      <c r="K537" s="76"/>
      <c r="L537" s="76"/>
      <c r="M537" s="59"/>
      <c r="N537" s="20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spans="1:44" ht="18.75">
      <c r="A538" s="49"/>
      <c r="B538" s="60" t="s">
        <v>19</v>
      </c>
      <c r="C538" s="78">
        <f>+'[2]ก.วัณโรค_61'!$E$281</f>
        <v>750000</v>
      </c>
      <c r="D538" s="78">
        <f>+'[2]ก.วัณโรค_61'!$F$281</f>
        <v>0</v>
      </c>
      <c r="E538" s="78">
        <f>+'[2]ก.วัณโรค_61'!$G$281</f>
        <v>0</v>
      </c>
      <c r="F538" s="78">
        <f>+'[2]ก.วัณโรค_61'!$H$281</f>
        <v>689777.82</v>
      </c>
      <c r="G538" s="85">
        <f>+D538+E538+F538</f>
        <v>689777.82</v>
      </c>
      <c r="H538" s="81">
        <f>+C538-D538-E538-F538</f>
        <v>60222.18000000005</v>
      </c>
      <c r="I538" s="86">
        <f>+D538/C538*100</f>
        <v>0</v>
      </c>
      <c r="J538" s="81">
        <f>+E538/C538*100</f>
        <v>0</v>
      </c>
      <c r="K538" s="98">
        <f>+F538/C538*100</f>
        <v>91.970376</v>
      </c>
      <c r="L538" s="81">
        <f>+G538/C538*100</f>
        <v>91.970376</v>
      </c>
      <c r="M538" s="81">
        <f>+H538/C538*100</f>
        <v>8.029624000000007</v>
      </c>
      <c r="N538" s="39"/>
      <c r="O538" s="40"/>
      <c r="P538" s="40"/>
      <c r="Q538" s="40"/>
      <c r="R538" s="40"/>
      <c r="S538" s="41"/>
      <c r="T538" s="41"/>
      <c r="U538" s="41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spans="1:44" ht="18.75">
      <c r="A539" s="49"/>
      <c r="B539" s="61" t="s">
        <v>20</v>
      </c>
      <c r="C539" s="97">
        <f>+'[2]ก.วัณโรค_61'!$E$282</f>
        <v>108284</v>
      </c>
      <c r="D539" s="97">
        <f>+'[2]ก.วัณโรค_61'!$F$282</f>
        <v>0</v>
      </c>
      <c r="E539" s="97">
        <f>+'[2]ก.วัณโรค_61'!$G$282</f>
        <v>0</v>
      </c>
      <c r="F539" s="97">
        <f>+'[2]ก.วัณโรค_61'!$H$282</f>
        <v>108284</v>
      </c>
      <c r="G539" s="79">
        <f>+D539+E539+F539</f>
        <v>108284</v>
      </c>
      <c r="H539" s="98">
        <f>+C539-D539-E539-F539</f>
        <v>0</v>
      </c>
      <c r="I539" s="80">
        <f>+D539/C539*100</f>
        <v>0</v>
      </c>
      <c r="J539" s="98">
        <f>+E539/C539*100</f>
        <v>0</v>
      </c>
      <c r="K539" s="98">
        <f>+F539/C539*100</f>
        <v>100</v>
      </c>
      <c r="L539" s="98">
        <f>+G539/C539*100</f>
        <v>100</v>
      </c>
      <c r="M539" s="98">
        <f>+H539/C539*100</f>
        <v>0</v>
      </c>
      <c r="N539" s="39"/>
      <c r="O539" s="40"/>
      <c r="P539" s="40"/>
      <c r="Q539" s="40"/>
      <c r="R539" s="40"/>
      <c r="S539" s="41"/>
      <c r="T539" s="41"/>
      <c r="U539" s="41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spans="1:44" ht="18.75">
      <c r="A540" s="49"/>
      <c r="B540" s="62" t="s">
        <v>21</v>
      </c>
      <c r="C540" s="97">
        <f>+'[2]ก.วัณโรค_61'!$E$283</f>
        <v>0</v>
      </c>
      <c r="D540" s="97">
        <f>+'[2]ก.วัณโรค_61'!$F$283</f>
        <v>0</v>
      </c>
      <c r="E540" s="97">
        <f>+'[2]ก.วัณโรค_61'!$G$283</f>
        <v>0</v>
      </c>
      <c r="F540" s="97">
        <f>+'[2]ก.วัณโรค_61'!$H$283</f>
        <v>0</v>
      </c>
      <c r="G540" s="79">
        <f>+D540+E540+F540</f>
        <v>0</v>
      </c>
      <c r="H540" s="98">
        <f>+C540-D540-E540-F540</f>
        <v>0</v>
      </c>
      <c r="I540" s="80" t="e">
        <f>+D540/C540*100</f>
        <v>#DIV/0!</v>
      </c>
      <c r="J540" s="98" t="e">
        <f>+E540/C540*100</f>
        <v>#DIV/0!</v>
      </c>
      <c r="K540" s="98" t="e">
        <f>+F540/C540*100</f>
        <v>#DIV/0!</v>
      </c>
      <c r="L540" s="98" t="e">
        <f>+G540/C540*100</f>
        <v>#DIV/0!</v>
      </c>
      <c r="M540" s="98" t="e">
        <f>+H540/C540*100</f>
        <v>#DIV/0!</v>
      </c>
      <c r="N540" s="39"/>
      <c r="O540" s="40"/>
      <c r="P540" s="40"/>
      <c r="Q540" s="40"/>
      <c r="R540" s="40"/>
      <c r="S540" s="41"/>
      <c r="T540" s="41"/>
      <c r="U540" s="41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spans="1:44" ht="18.75">
      <c r="A541" s="49"/>
      <c r="B541" s="63" t="s">
        <v>22</v>
      </c>
      <c r="C541" s="97">
        <f>+'[2]ก.วัณโรค_61'!$E$284</f>
        <v>0</v>
      </c>
      <c r="D541" s="97">
        <f>+'[2]ก.วัณโรค_61'!$F$284</f>
        <v>0</v>
      </c>
      <c r="E541" s="97">
        <f>+'[2]ก.วัณโรค_61'!$G$284</f>
        <v>0</v>
      </c>
      <c r="F541" s="97">
        <f>+'[2]ก.วัณโรค_61'!$H$284</f>
        <v>0</v>
      </c>
      <c r="G541" s="79">
        <f>+D541+E541+F541</f>
        <v>0</v>
      </c>
      <c r="H541" s="98">
        <f>+C541-D541-E541-F541</f>
        <v>0</v>
      </c>
      <c r="I541" s="80" t="e">
        <f>+D541/C541*100</f>
        <v>#DIV/0!</v>
      </c>
      <c r="J541" s="98" t="e">
        <f>+E541/C541*100</f>
        <v>#DIV/0!</v>
      </c>
      <c r="K541" s="98" t="e">
        <f>+F541/C541*100</f>
        <v>#DIV/0!</v>
      </c>
      <c r="L541" s="98" t="e">
        <f>+G541/C541*100</f>
        <v>#DIV/0!</v>
      </c>
      <c r="M541" s="98" t="e">
        <f>+H541/C541*100</f>
        <v>#DIV/0!</v>
      </c>
      <c r="N541" s="39"/>
      <c r="O541" s="40"/>
      <c r="P541" s="40"/>
      <c r="Q541" s="40"/>
      <c r="R541" s="40"/>
      <c r="S541" s="41"/>
      <c r="T541" s="41"/>
      <c r="U541" s="41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spans="1:44" ht="18.75">
      <c r="A542" s="49"/>
      <c r="B542" s="64" t="s">
        <v>13</v>
      </c>
      <c r="C542" s="108">
        <f aca="true" t="shared" si="256" ref="C542:H542">SUM(C538:C541)</f>
        <v>858284</v>
      </c>
      <c r="D542" s="108">
        <f t="shared" si="256"/>
        <v>0</v>
      </c>
      <c r="E542" s="108">
        <f t="shared" si="256"/>
        <v>0</v>
      </c>
      <c r="F542" s="108">
        <f t="shared" si="256"/>
        <v>798061.82</v>
      </c>
      <c r="G542" s="108">
        <f t="shared" si="256"/>
        <v>798061.82</v>
      </c>
      <c r="H542" s="108">
        <f t="shared" si="256"/>
        <v>60222.18000000005</v>
      </c>
      <c r="I542" s="108">
        <f>+D542/C542*100</f>
        <v>0</v>
      </c>
      <c r="J542" s="108">
        <f>+E542/C542*100</f>
        <v>0</v>
      </c>
      <c r="K542" s="108">
        <f>+F542/C542*100</f>
        <v>92.98342040629908</v>
      </c>
      <c r="L542" s="108">
        <f>+G542/C542*100</f>
        <v>92.98342040629908</v>
      </c>
      <c r="M542" s="108">
        <f>+H542/C542*100</f>
        <v>7.016579593700925</v>
      </c>
      <c r="N542" s="20"/>
      <c r="O542" s="16"/>
      <c r="P542" s="42"/>
      <c r="Q542" s="16"/>
      <c r="R542" s="16"/>
      <c r="S542" s="25"/>
      <c r="T542" s="24"/>
      <c r="U542" s="24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spans="1:44" ht="18.75">
      <c r="A543" s="49"/>
      <c r="B543" s="17" t="s">
        <v>109</v>
      </c>
      <c r="C543" s="71"/>
      <c r="D543" s="71"/>
      <c r="E543" s="71"/>
      <c r="F543" s="71"/>
      <c r="G543" s="72"/>
      <c r="H543" s="72"/>
      <c r="I543" s="73"/>
      <c r="J543" s="72"/>
      <c r="K543" s="72"/>
      <c r="L543" s="72"/>
      <c r="M543" s="72"/>
      <c r="N543" s="20"/>
      <c r="O543" s="33"/>
      <c r="P543" s="38"/>
      <c r="Q543" s="33"/>
      <c r="R543" s="38"/>
      <c r="S543" s="41"/>
      <c r="T543" s="2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spans="1:44" ht="18.75">
      <c r="A544" s="49"/>
      <c r="B544" s="43" t="s">
        <v>107</v>
      </c>
      <c r="C544" s="75"/>
      <c r="D544" s="75"/>
      <c r="E544" s="75"/>
      <c r="F544" s="75"/>
      <c r="G544" s="76"/>
      <c r="H544" s="76"/>
      <c r="I544" s="77"/>
      <c r="J544" s="76"/>
      <c r="K544" s="76"/>
      <c r="L544" s="76"/>
      <c r="M544" s="76"/>
      <c r="N544" s="20"/>
      <c r="O544" s="33"/>
      <c r="P544" s="38"/>
      <c r="Q544" s="33"/>
      <c r="R544" s="38"/>
      <c r="S544" s="41"/>
      <c r="T544" s="2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spans="1:44" ht="18.75">
      <c r="A545" s="49"/>
      <c r="B545" s="60" t="s">
        <v>19</v>
      </c>
      <c r="C545" s="78">
        <f>+'[2]ก.วัณโรค_61'!$E$336</f>
        <v>6800700</v>
      </c>
      <c r="D545" s="78">
        <f>+'[2]ก.วัณโรค_61'!$F$336</f>
        <v>0</v>
      </c>
      <c r="E545" s="78">
        <f>+'[2]ก.วัณโรค_61'!$G$336</f>
        <v>1089135.6400000001</v>
      </c>
      <c r="F545" s="78">
        <f>+'[2]ก.วัณโรค_61'!$H$336</f>
        <v>3853643.87</v>
      </c>
      <c r="G545" s="85">
        <f>+D545+E545+F545</f>
        <v>4942779.51</v>
      </c>
      <c r="H545" s="85">
        <f>+C545-D545-E545-F545</f>
        <v>1857920.4899999993</v>
      </c>
      <c r="I545" s="86">
        <f>+D545/C545*100</f>
        <v>0</v>
      </c>
      <c r="J545" s="81">
        <f>+E545/C545*100</f>
        <v>16.015051979943244</v>
      </c>
      <c r="K545" s="81">
        <f>+F545/C545*100</f>
        <v>56.6654001793933</v>
      </c>
      <c r="L545" s="81">
        <f>+G545/C545*100</f>
        <v>72.68045215933654</v>
      </c>
      <c r="M545" s="81">
        <f>+H545/C545*100</f>
        <v>27.31954784066345</v>
      </c>
      <c r="N545" s="20"/>
      <c r="O545" s="33"/>
      <c r="P545" s="38"/>
      <c r="Q545" s="33"/>
      <c r="R545" s="38"/>
      <c r="S545" s="41"/>
      <c r="T545" s="2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spans="1:44" ht="18.75">
      <c r="A546" s="49"/>
      <c r="B546" s="61" t="s">
        <v>20</v>
      </c>
      <c r="C546" s="78">
        <f>+'[2]ก.วัณโรค_61'!$E$337</f>
        <v>3563100</v>
      </c>
      <c r="D546" s="78">
        <f>+'[2]ก.วัณโรค_61'!$F$337</f>
        <v>0</v>
      </c>
      <c r="E546" s="78">
        <f>+'[2]ก.วัณโรค_61'!$G$337</f>
        <v>3563100</v>
      </c>
      <c r="F546" s="78">
        <f>+'[2]ก.วัณโรค_61'!$H$337</f>
        <v>0</v>
      </c>
      <c r="G546" s="79">
        <f>+D546+E546+F546</f>
        <v>3563100</v>
      </c>
      <c r="H546" s="79">
        <f>+C546-D546-E546-F546</f>
        <v>0</v>
      </c>
      <c r="I546" s="80">
        <f>+D546/C546*100</f>
        <v>0</v>
      </c>
      <c r="J546" s="81">
        <f>+E546/C546*100</f>
        <v>100</v>
      </c>
      <c r="K546" s="81">
        <f>+F546/C546*100</f>
        <v>0</v>
      </c>
      <c r="L546" s="81">
        <f>+G546/C546*100</f>
        <v>100</v>
      </c>
      <c r="M546" s="81">
        <f>+H546/C546*100</f>
        <v>0</v>
      </c>
      <c r="N546" s="20"/>
      <c r="O546" s="33"/>
      <c r="P546" s="38"/>
      <c r="Q546" s="33"/>
      <c r="R546" s="38"/>
      <c r="S546" s="41"/>
      <c r="T546" s="2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spans="1:44" ht="18.75">
      <c r="A547" s="49"/>
      <c r="B547" s="62" t="s">
        <v>21</v>
      </c>
      <c r="C547" s="78">
        <f>+'[2]ก.วัณโรค_61'!$E$338</f>
        <v>0</v>
      </c>
      <c r="D547" s="78">
        <f>+'[2]ก.วัณโรค_61'!$F$338</f>
        <v>0</v>
      </c>
      <c r="E547" s="78">
        <f>+'[2]ก.วัณโรค_61'!$G$338</f>
        <v>0</v>
      </c>
      <c r="F547" s="78">
        <f>+'[2]ก.วัณโรค_61'!$H$338</f>
        <v>0</v>
      </c>
      <c r="G547" s="79">
        <f>+D547+E547+F547</f>
        <v>0</v>
      </c>
      <c r="H547" s="79">
        <f>+C547-D547-E547-F547</f>
        <v>0</v>
      </c>
      <c r="I547" s="80" t="e">
        <f>+D547/C547*100</f>
        <v>#DIV/0!</v>
      </c>
      <c r="J547" s="81" t="e">
        <f>+E547/C547*100</f>
        <v>#DIV/0!</v>
      </c>
      <c r="K547" s="81" t="e">
        <f>+F547/C547*100</f>
        <v>#DIV/0!</v>
      </c>
      <c r="L547" s="81" t="e">
        <f>+G547/C547*100</f>
        <v>#DIV/0!</v>
      </c>
      <c r="M547" s="81" t="e">
        <f>+H547/C547*100</f>
        <v>#DIV/0!</v>
      </c>
      <c r="N547" s="20"/>
      <c r="O547" s="33"/>
      <c r="P547" s="38"/>
      <c r="Q547" s="33"/>
      <c r="R547" s="38"/>
      <c r="S547" s="41"/>
      <c r="T547" s="2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spans="1:44" ht="18.75">
      <c r="A548" s="49"/>
      <c r="B548" s="64" t="s">
        <v>13</v>
      </c>
      <c r="C548" s="108">
        <f aca="true" t="shared" si="257" ref="C548:H548">SUM(C545:C547)</f>
        <v>10363800</v>
      </c>
      <c r="D548" s="108">
        <f t="shared" si="257"/>
        <v>0</v>
      </c>
      <c r="E548" s="108">
        <f t="shared" si="257"/>
        <v>4652235.640000001</v>
      </c>
      <c r="F548" s="108">
        <f t="shared" si="257"/>
        <v>3853643.87</v>
      </c>
      <c r="G548" s="108">
        <f t="shared" si="257"/>
        <v>8505879.51</v>
      </c>
      <c r="H548" s="108">
        <f t="shared" si="257"/>
        <v>1857920.4899999993</v>
      </c>
      <c r="I548" s="108">
        <f>+D548/C548*100</f>
        <v>0</v>
      </c>
      <c r="J548" s="108">
        <f>+E548/C548*100</f>
        <v>44.88928423937166</v>
      </c>
      <c r="K548" s="108">
        <f>+F548/C548*100</f>
        <v>37.18369584515332</v>
      </c>
      <c r="L548" s="108">
        <f>+G548/C548*100</f>
        <v>82.07298008452499</v>
      </c>
      <c r="M548" s="108">
        <f>+H548/C548*100</f>
        <v>17.92701991547501</v>
      </c>
      <c r="N548" s="20"/>
      <c r="O548" s="16"/>
      <c r="P548" s="42"/>
      <c r="Q548" s="16"/>
      <c r="R548" s="16"/>
      <c r="S548" s="33"/>
      <c r="T548" s="36"/>
      <c r="U548" s="36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spans="1:44" ht="18.75">
      <c r="A549" s="49"/>
      <c r="B549" s="17" t="s">
        <v>133</v>
      </c>
      <c r="C549" s="70"/>
      <c r="D549" s="70"/>
      <c r="E549" s="70"/>
      <c r="F549" s="70"/>
      <c r="G549" s="72"/>
      <c r="H549" s="72"/>
      <c r="I549" s="73"/>
      <c r="J549" s="72"/>
      <c r="K549" s="72"/>
      <c r="L549" s="72"/>
      <c r="M549" s="72"/>
      <c r="N549" s="20"/>
      <c r="O549" s="33"/>
      <c r="P549" s="38"/>
      <c r="Q549" s="33"/>
      <c r="R549" s="38"/>
      <c r="S549" s="34"/>
      <c r="T549" s="34"/>
      <c r="U549" s="34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spans="1:44" ht="18.75">
      <c r="A550" s="49"/>
      <c r="B550" s="43" t="s">
        <v>110</v>
      </c>
      <c r="C550" s="74"/>
      <c r="D550" s="74"/>
      <c r="E550" s="74"/>
      <c r="F550" s="74"/>
      <c r="G550" s="76"/>
      <c r="H550" s="76"/>
      <c r="I550" s="77"/>
      <c r="J550" s="76"/>
      <c r="K550" s="76"/>
      <c r="L550" s="76"/>
      <c r="M550" s="76"/>
      <c r="N550" s="20"/>
      <c r="O550" s="33"/>
      <c r="P550" s="38"/>
      <c r="Q550" s="33"/>
      <c r="R550" s="38"/>
      <c r="S550" s="34"/>
      <c r="T550" s="34"/>
      <c r="U550" s="34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spans="1:44" ht="18.75">
      <c r="A551" s="49"/>
      <c r="B551" s="60" t="s">
        <v>19</v>
      </c>
      <c r="C551" s="78">
        <f>+'[2]ก.วัณโรค_61'!$E$354</f>
        <v>0</v>
      </c>
      <c r="D551" s="78">
        <f>+'[2]ก.วัณโรค_61'!$F$354</f>
        <v>0</v>
      </c>
      <c r="E551" s="78">
        <f>+'[2]ก.วัณโรค_61'!$G$354</f>
        <v>0</v>
      </c>
      <c r="F551" s="78">
        <f>+'[2]ก.วัณโรค_61'!$H$354</f>
        <v>0</v>
      </c>
      <c r="G551" s="85">
        <f>+D551+E551+F551</f>
        <v>0</v>
      </c>
      <c r="H551" s="85">
        <f>+C551-D551-E551-F551</f>
        <v>0</v>
      </c>
      <c r="I551" s="86" t="e">
        <f>+D551/C551*100</f>
        <v>#DIV/0!</v>
      </c>
      <c r="J551" s="81" t="e">
        <f>+E551/C551*100</f>
        <v>#DIV/0!</v>
      </c>
      <c r="K551" s="87" t="e">
        <f>+F551/C551*100</f>
        <v>#DIV/0!</v>
      </c>
      <c r="L551" s="87" t="e">
        <f>+G551/C551*100</f>
        <v>#DIV/0!</v>
      </c>
      <c r="M551" s="87" t="e">
        <f>+H551/C551*100</f>
        <v>#DIV/0!</v>
      </c>
      <c r="N551" s="20"/>
      <c r="O551" s="33"/>
      <c r="P551" s="38"/>
      <c r="Q551" s="33"/>
      <c r="R551" s="38"/>
      <c r="S551" s="34"/>
      <c r="T551" s="34"/>
      <c r="U551" s="34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spans="1:44" ht="18.75">
      <c r="A552" s="49"/>
      <c r="B552" s="64" t="s">
        <v>13</v>
      </c>
      <c r="C552" s="82">
        <f aca="true" t="shared" si="258" ref="C552:H552">SUM(C551:C551)</f>
        <v>0</v>
      </c>
      <c r="D552" s="82">
        <f t="shared" si="258"/>
        <v>0</v>
      </c>
      <c r="E552" s="82">
        <f t="shared" si="258"/>
        <v>0</v>
      </c>
      <c r="F552" s="82">
        <f t="shared" si="258"/>
        <v>0</v>
      </c>
      <c r="G552" s="82">
        <f t="shared" si="258"/>
        <v>0</v>
      </c>
      <c r="H552" s="82">
        <f t="shared" si="258"/>
        <v>0</v>
      </c>
      <c r="I552" s="83" t="e">
        <f>+D552/C552*100</f>
        <v>#DIV/0!</v>
      </c>
      <c r="J552" s="84" t="e">
        <f>+E552/C552*100</f>
        <v>#DIV/0!</v>
      </c>
      <c r="K552" s="84" t="e">
        <f>+F552/C552*100</f>
        <v>#DIV/0!</v>
      </c>
      <c r="L552" s="84" t="e">
        <f>+G552/C552*100</f>
        <v>#DIV/0!</v>
      </c>
      <c r="M552" s="84" t="e">
        <f>+H552/C552*100</f>
        <v>#DIV/0!</v>
      </c>
      <c r="N552" s="20"/>
      <c r="O552" s="33"/>
      <c r="P552" s="38"/>
      <c r="Q552" s="33"/>
      <c r="R552" s="38"/>
      <c r="S552" s="34"/>
      <c r="T552" s="34"/>
      <c r="U552" s="34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spans="1:44" ht="18.75">
      <c r="A553" s="49"/>
      <c r="B553" s="43" t="s">
        <v>130</v>
      </c>
      <c r="C553" s="74"/>
      <c r="D553" s="74"/>
      <c r="E553" s="74"/>
      <c r="F553" s="74"/>
      <c r="G553" s="76"/>
      <c r="H553" s="76"/>
      <c r="I553" s="77"/>
      <c r="J553" s="76"/>
      <c r="K553" s="76"/>
      <c r="L553" s="76"/>
      <c r="M553" s="76"/>
      <c r="N553" s="20"/>
      <c r="O553" s="33"/>
      <c r="P553" s="38"/>
      <c r="Q553" s="33"/>
      <c r="R553" s="38"/>
      <c r="S553" s="34"/>
      <c r="T553" s="34"/>
      <c r="U553" s="34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spans="1:44" ht="18.75">
      <c r="A554" s="49"/>
      <c r="B554" s="60" t="s">
        <v>19</v>
      </c>
      <c r="C554" s="78">
        <f>+'[2]ก.วัณโรค_61'!$E$379</f>
        <v>0</v>
      </c>
      <c r="D554" s="78">
        <f>+'[2]ก.วัณโรค_61'!$F$379</f>
        <v>0</v>
      </c>
      <c r="E554" s="78">
        <f>+'[2]ก.วัณโรค_61'!$G$379</f>
        <v>0</v>
      </c>
      <c r="F554" s="78">
        <f>+'[2]ก.วัณโรค_61'!$H$379</f>
        <v>0</v>
      </c>
      <c r="G554" s="85">
        <f>+D554+E554+F554</f>
        <v>0</v>
      </c>
      <c r="H554" s="85">
        <f>+C554-D554-E554-F554</f>
        <v>0</v>
      </c>
      <c r="I554" s="86" t="e">
        <f>+D554/C554*100</f>
        <v>#DIV/0!</v>
      </c>
      <c r="J554" s="81" t="e">
        <f>+E554/C554*100</f>
        <v>#DIV/0!</v>
      </c>
      <c r="K554" s="81" t="e">
        <f>+F554/C554*100</f>
        <v>#DIV/0!</v>
      </c>
      <c r="L554" s="81" t="e">
        <f>+G554/C554*100</f>
        <v>#DIV/0!</v>
      </c>
      <c r="M554" s="81" t="e">
        <f>+H554/C554*100</f>
        <v>#DIV/0!</v>
      </c>
      <c r="N554" s="20"/>
      <c r="O554" s="33"/>
      <c r="P554" s="38"/>
      <c r="Q554" s="33"/>
      <c r="R554" s="38"/>
      <c r="S554" s="34"/>
      <c r="T554" s="34"/>
      <c r="U554" s="34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spans="1:44" ht="18.75">
      <c r="A555" s="49"/>
      <c r="B555" s="61" t="s">
        <v>20</v>
      </c>
      <c r="C555" s="78">
        <f>+'[2]ก.วัณโรค_61'!$E$380</f>
        <v>0</v>
      </c>
      <c r="D555" s="78">
        <f>+'[2]ก.วัณโรค_61'!$F$380</f>
        <v>0</v>
      </c>
      <c r="E555" s="78">
        <f>+'[2]ก.วัณโรค_61'!$G$380</f>
        <v>0</v>
      </c>
      <c r="F555" s="78">
        <f>+'[2]ก.วัณโรค_61'!$H$380</f>
        <v>0</v>
      </c>
      <c r="G555" s="79">
        <f>+D555+E555+F555</f>
        <v>0</v>
      </c>
      <c r="H555" s="79">
        <f>+C555-D555-E555-F555</f>
        <v>0</v>
      </c>
      <c r="I555" s="80" t="e">
        <f>+D555/C555*100</f>
        <v>#DIV/0!</v>
      </c>
      <c r="J555" s="81" t="e">
        <f>+E555/C555*100</f>
        <v>#DIV/0!</v>
      </c>
      <c r="K555" s="81" t="e">
        <f>+F555/C555*100</f>
        <v>#DIV/0!</v>
      </c>
      <c r="L555" s="81" t="e">
        <f>+G555/C555*100</f>
        <v>#DIV/0!</v>
      </c>
      <c r="M555" s="81" t="e">
        <f>+H555/C555*100</f>
        <v>#DIV/0!</v>
      </c>
      <c r="N555" s="20"/>
      <c r="O555" s="33"/>
      <c r="P555" s="38"/>
      <c r="Q555" s="33"/>
      <c r="R555" s="38"/>
      <c r="S555" s="34"/>
      <c r="T555" s="34"/>
      <c r="U555" s="34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spans="1:44" ht="18.75">
      <c r="A556" s="49"/>
      <c r="B556" s="64" t="s">
        <v>13</v>
      </c>
      <c r="C556" s="82">
        <f aca="true" t="shared" si="259" ref="C556:H556">SUM(C554:C555)</f>
        <v>0</v>
      </c>
      <c r="D556" s="82">
        <f t="shared" si="259"/>
        <v>0</v>
      </c>
      <c r="E556" s="82">
        <f t="shared" si="259"/>
        <v>0</v>
      </c>
      <c r="F556" s="82">
        <f t="shared" si="259"/>
        <v>0</v>
      </c>
      <c r="G556" s="82">
        <f t="shared" si="259"/>
        <v>0</v>
      </c>
      <c r="H556" s="82">
        <f t="shared" si="259"/>
        <v>0</v>
      </c>
      <c r="I556" s="83" t="e">
        <f>+D556/C556*100</f>
        <v>#DIV/0!</v>
      </c>
      <c r="J556" s="84" t="e">
        <f>+E556/C556*100</f>
        <v>#DIV/0!</v>
      </c>
      <c r="K556" s="84" t="e">
        <f>+F556/C556*100</f>
        <v>#DIV/0!</v>
      </c>
      <c r="L556" s="84" t="e">
        <f>+G556/C556*100</f>
        <v>#DIV/0!</v>
      </c>
      <c r="M556" s="84" t="e">
        <f>+H556/C556*100</f>
        <v>#DIV/0!</v>
      </c>
      <c r="N556" s="20"/>
      <c r="O556" s="33"/>
      <c r="P556" s="38"/>
      <c r="Q556" s="33"/>
      <c r="R556" s="38"/>
      <c r="S556" s="34"/>
      <c r="T556" s="34"/>
      <c r="U556" s="34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spans="1:44" ht="18.75">
      <c r="A557" s="49"/>
      <c r="B557" s="17" t="s">
        <v>128</v>
      </c>
      <c r="C557" s="88"/>
      <c r="D557" s="88"/>
      <c r="E557" s="88"/>
      <c r="F557" s="88"/>
      <c r="G557" s="89"/>
      <c r="H557" s="89"/>
      <c r="I557" s="90"/>
      <c r="J557" s="89"/>
      <c r="K557" s="89"/>
      <c r="L557" s="89"/>
      <c r="M557" s="89"/>
      <c r="N557" s="20"/>
      <c r="O557" s="33"/>
      <c r="P557" s="38"/>
      <c r="Q557" s="33"/>
      <c r="R557" s="38"/>
      <c r="S557" s="34"/>
      <c r="T557" s="34"/>
      <c r="U557" s="34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spans="1:44" ht="18.75">
      <c r="A558" s="49"/>
      <c r="B558" s="43" t="s">
        <v>129</v>
      </c>
      <c r="C558" s="91"/>
      <c r="D558" s="91"/>
      <c r="E558" s="91"/>
      <c r="F558" s="91"/>
      <c r="G558" s="92"/>
      <c r="H558" s="92"/>
      <c r="I558" s="93"/>
      <c r="J558" s="92"/>
      <c r="K558" s="92"/>
      <c r="L558" s="92"/>
      <c r="M558" s="92"/>
      <c r="N558" s="20"/>
      <c r="O558" s="33"/>
      <c r="P558" s="38"/>
      <c r="Q558" s="33"/>
      <c r="R558" s="38"/>
      <c r="S558" s="34"/>
      <c r="T558" s="34"/>
      <c r="U558" s="34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spans="1:44" ht="18.75">
      <c r="A559" s="49"/>
      <c r="B559" s="66" t="s">
        <v>18</v>
      </c>
      <c r="C559" s="94">
        <f>+'[2]ก.วัณโรค_61'!$E$402</f>
        <v>1590800</v>
      </c>
      <c r="D559" s="94">
        <f>+'[2]ก.วัณโรค_61'!$F$402</f>
        <v>0</v>
      </c>
      <c r="E559" s="94">
        <f>+'[2]ก.วัณโรค_61'!$G$402</f>
        <v>0</v>
      </c>
      <c r="F559" s="94">
        <f>+'[2]ก.วัณโรค_61'!$H$402</f>
        <v>943471.61</v>
      </c>
      <c r="G559" s="95">
        <f>+D559+E559+F559</f>
        <v>943471.61</v>
      </c>
      <c r="H559" s="95">
        <f>+C559-D559-E559-F559</f>
        <v>647328.39</v>
      </c>
      <c r="I559" s="96">
        <f>+D559/C559*100</f>
        <v>0</v>
      </c>
      <c r="J559" s="95">
        <f>+E559/C559*100</f>
        <v>0</v>
      </c>
      <c r="K559" s="95">
        <f>+F559/C559*100</f>
        <v>59.30799660548152</v>
      </c>
      <c r="L559" s="95">
        <f>+G559/C559*100</f>
        <v>59.30799660548152</v>
      </c>
      <c r="M559" s="95">
        <f>+H559/C559*100</f>
        <v>40.69200339451848</v>
      </c>
      <c r="N559" s="20"/>
      <c r="O559" s="33"/>
      <c r="P559" s="38"/>
      <c r="Q559" s="33"/>
      <c r="R559" s="38"/>
      <c r="S559" s="41"/>
      <c r="T559" s="2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spans="1:44" ht="18.75">
      <c r="A560" s="49"/>
      <c r="B560" s="62" t="s">
        <v>19</v>
      </c>
      <c r="C560" s="97">
        <f>+'[2]ก.วัณโรค_61'!$E$403</f>
        <v>792300</v>
      </c>
      <c r="D560" s="97">
        <f>+'[2]ก.วัณโรค_61'!$F$403</f>
        <v>0</v>
      </c>
      <c r="E560" s="97">
        <f>+'[2]ก.วัณโรค_61'!$G$403</f>
        <v>0</v>
      </c>
      <c r="F560" s="97">
        <f>+'[2]ก.วัณโรค_61'!$H$403</f>
        <v>240140.96</v>
      </c>
      <c r="G560" s="98">
        <f>+D560+E560+F560</f>
        <v>240140.96</v>
      </c>
      <c r="H560" s="98">
        <f>+C560-D560-E560-F560</f>
        <v>552159.04</v>
      </c>
      <c r="I560" s="80">
        <f>+D560/C560*100</f>
        <v>0</v>
      </c>
      <c r="J560" s="98">
        <f>+E560/C560*100</f>
        <v>0</v>
      </c>
      <c r="K560" s="98">
        <f>+F560/C560*100</f>
        <v>30.309347469392904</v>
      </c>
      <c r="L560" s="98">
        <f>+G560/C560*100</f>
        <v>30.309347469392904</v>
      </c>
      <c r="M560" s="98">
        <f>+H560/C560*100</f>
        <v>69.6906525306071</v>
      </c>
      <c r="N560" s="20"/>
      <c r="O560" s="16"/>
      <c r="P560" s="42"/>
      <c r="Q560" s="16"/>
      <c r="R560" s="16"/>
      <c r="S560" s="33"/>
      <c r="T560" s="36"/>
      <c r="U560" s="36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spans="1:44" ht="18.75">
      <c r="A561" s="49"/>
      <c r="B561" s="65" t="s">
        <v>13</v>
      </c>
      <c r="C561" s="82">
        <f aca="true" t="shared" si="260" ref="C561:H561">SUM(C559:C560)</f>
        <v>2383100</v>
      </c>
      <c r="D561" s="82">
        <f t="shared" si="260"/>
        <v>0</v>
      </c>
      <c r="E561" s="82">
        <f t="shared" si="260"/>
        <v>0</v>
      </c>
      <c r="F561" s="82">
        <f t="shared" si="260"/>
        <v>1183612.57</v>
      </c>
      <c r="G561" s="82">
        <f t="shared" si="260"/>
        <v>1183612.57</v>
      </c>
      <c r="H561" s="82">
        <f t="shared" si="260"/>
        <v>1199487.4300000002</v>
      </c>
      <c r="I561" s="99">
        <f>+D561/C561*100</f>
        <v>0</v>
      </c>
      <c r="J561" s="100">
        <f>+E561/C561*100</f>
        <v>0</v>
      </c>
      <c r="K561" s="100">
        <f>+F561/C561*100</f>
        <v>49.66692837060972</v>
      </c>
      <c r="L561" s="100">
        <f>+G561/C561*100</f>
        <v>49.66692837060972</v>
      </c>
      <c r="M561" s="100">
        <f>+H561/C561*100</f>
        <v>50.333071629390304</v>
      </c>
      <c r="N561" s="20"/>
      <c r="O561" s="16"/>
      <c r="P561" s="42"/>
      <c r="Q561" s="16"/>
      <c r="R561" s="16"/>
      <c r="S561" s="33"/>
      <c r="T561" s="36"/>
      <c r="U561" s="36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spans="1:44" ht="19.5" thickBot="1">
      <c r="A562" s="49"/>
      <c r="B562" s="18" t="s">
        <v>132</v>
      </c>
      <c r="C562" s="101"/>
      <c r="D562" s="101"/>
      <c r="E562" s="101"/>
      <c r="F562" s="101"/>
      <c r="G562" s="102"/>
      <c r="H562" s="102"/>
      <c r="I562" s="103"/>
      <c r="J562" s="102"/>
      <c r="K562" s="102"/>
      <c r="L562" s="102"/>
      <c r="M562" s="102"/>
      <c r="N562" s="20"/>
      <c r="O562" s="16"/>
      <c r="P562" s="42"/>
      <c r="Q562" s="16"/>
      <c r="R562" s="16"/>
      <c r="S562" s="33"/>
      <c r="T562" s="36"/>
      <c r="U562" s="36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spans="1:44" ht="19.5" thickTop="1">
      <c r="A563" s="50"/>
      <c r="B563" s="60" t="s">
        <v>18</v>
      </c>
      <c r="C563" s="78">
        <f aca="true" t="shared" si="261" ref="C563:H563">+C559</f>
        <v>1590800</v>
      </c>
      <c r="D563" s="78">
        <f t="shared" si="261"/>
        <v>0</v>
      </c>
      <c r="E563" s="78">
        <f t="shared" si="261"/>
        <v>0</v>
      </c>
      <c r="F563" s="78">
        <f t="shared" si="261"/>
        <v>943471.61</v>
      </c>
      <c r="G563" s="78">
        <f t="shared" si="261"/>
        <v>943471.61</v>
      </c>
      <c r="H563" s="78">
        <f t="shared" si="261"/>
        <v>647328.39</v>
      </c>
      <c r="I563" s="86">
        <f aca="true" t="shared" si="262" ref="I563:I568">+D563/C563*100</f>
        <v>0</v>
      </c>
      <c r="J563" s="81">
        <f aca="true" t="shared" si="263" ref="J563:J568">+E563/C563*100</f>
        <v>0</v>
      </c>
      <c r="K563" s="81">
        <f aca="true" t="shared" si="264" ref="K563:K568">+F563/C563*100</f>
        <v>59.30799660548152</v>
      </c>
      <c r="L563" s="81">
        <f aca="true" t="shared" si="265" ref="L563:L568">+G563/C563*100</f>
        <v>59.30799660548152</v>
      </c>
      <c r="M563" s="81">
        <f aca="true" t="shared" si="266" ref="M563:M568">+H563/C563*100</f>
        <v>40.69200339451848</v>
      </c>
      <c r="N563" s="20"/>
      <c r="O563" s="16"/>
      <c r="P563" s="42"/>
      <c r="Q563" s="16"/>
      <c r="R563" s="16"/>
      <c r="S563" s="33"/>
      <c r="T563" s="36"/>
      <c r="U563" s="36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spans="1:44" ht="18.75">
      <c r="A564" s="49"/>
      <c r="B564" s="62" t="s">
        <v>19</v>
      </c>
      <c r="C564" s="97">
        <f aca="true" t="shared" si="267" ref="C564:H564">+C538+C545+C551+C554+C560</f>
        <v>8343000</v>
      </c>
      <c r="D564" s="97">
        <f t="shared" si="267"/>
        <v>0</v>
      </c>
      <c r="E564" s="97">
        <f t="shared" si="267"/>
        <v>1089135.6400000001</v>
      </c>
      <c r="F564" s="97">
        <f t="shared" si="267"/>
        <v>4783562.65</v>
      </c>
      <c r="G564" s="97">
        <f t="shared" si="267"/>
        <v>5872698.29</v>
      </c>
      <c r="H564" s="97">
        <f t="shared" si="267"/>
        <v>2470301.7099999995</v>
      </c>
      <c r="I564" s="86">
        <f t="shared" si="262"/>
        <v>0</v>
      </c>
      <c r="J564" s="81">
        <f t="shared" si="263"/>
        <v>13.054484478005515</v>
      </c>
      <c r="K564" s="81">
        <f t="shared" si="264"/>
        <v>57.336241759558916</v>
      </c>
      <c r="L564" s="81">
        <f t="shared" si="265"/>
        <v>70.39072623756442</v>
      </c>
      <c r="M564" s="81">
        <f t="shared" si="266"/>
        <v>29.609273762435567</v>
      </c>
      <c r="N564" s="20"/>
      <c r="O564" s="16"/>
      <c r="P564" s="42"/>
      <c r="Q564" s="16"/>
      <c r="R564" s="16"/>
      <c r="S564" s="33"/>
      <c r="T564" s="36"/>
      <c r="U564" s="36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spans="1:44" ht="18.75">
      <c r="A565" s="49"/>
      <c r="B565" s="61" t="s">
        <v>20</v>
      </c>
      <c r="C565" s="104">
        <f aca="true" t="shared" si="268" ref="C565:H565">+C539+C546+C555</f>
        <v>3671384</v>
      </c>
      <c r="D565" s="104">
        <f t="shared" si="268"/>
        <v>0</v>
      </c>
      <c r="E565" s="104">
        <f t="shared" si="268"/>
        <v>3563100</v>
      </c>
      <c r="F565" s="104">
        <f t="shared" si="268"/>
        <v>108284</v>
      </c>
      <c r="G565" s="104">
        <f t="shared" si="268"/>
        <v>3671384</v>
      </c>
      <c r="H565" s="104">
        <f t="shared" si="268"/>
        <v>0</v>
      </c>
      <c r="I565" s="104">
        <f t="shared" si="262"/>
        <v>0</v>
      </c>
      <c r="J565" s="104">
        <f t="shared" si="263"/>
        <v>97.05059454418279</v>
      </c>
      <c r="K565" s="104">
        <f t="shared" si="264"/>
        <v>2.949405455817207</v>
      </c>
      <c r="L565" s="104">
        <f t="shared" si="265"/>
        <v>100</v>
      </c>
      <c r="M565" s="104">
        <f t="shared" si="266"/>
        <v>0</v>
      </c>
      <c r="N565" s="20"/>
      <c r="O565" s="16"/>
      <c r="P565" s="42"/>
      <c r="Q565" s="16"/>
      <c r="R565" s="16"/>
      <c r="S565" s="33"/>
      <c r="T565" s="36"/>
      <c r="U565" s="36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spans="1:44" ht="18.75">
      <c r="A566" s="49"/>
      <c r="B566" s="62" t="s">
        <v>21</v>
      </c>
      <c r="C566" s="97">
        <f aca="true" t="shared" si="269" ref="C566:H566">+C540+C547</f>
        <v>0</v>
      </c>
      <c r="D566" s="97">
        <f t="shared" si="269"/>
        <v>0</v>
      </c>
      <c r="E566" s="97">
        <f t="shared" si="269"/>
        <v>0</v>
      </c>
      <c r="F566" s="97">
        <f t="shared" si="269"/>
        <v>0</v>
      </c>
      <c r="G566" s="97">
        <f t="shared" si="269"/>
        <v>0</v>
      </c>
      <c r="H566" s="97">
        <f t="shared" si="269"/>
        <v>0</v>
      </c>
      <c r="I566" s="86" t="e">
        <f t="shared" si="262"/>
        <v>#DIV/0!</v>
      </c>
      <c r="J566" s="81" t="e">
        <f t="shared" si="263"/>
        <v>#DIV/0!</v>
      </c>
      <c r="K566" s="81" t="e">
        <f t="shared" si="264"/>
        <v>#DIV/0!</v>
      </c>
      <c r="L566" s="81" t="e">
        <f t="shared" si="265"/>
        <v>#DIV/0!</v>
      </c>
      <c r="M566" s="81" t="e">
        <f t="shared" si="266"/>
        <v>#DIV/0!</v>
      </c>
      <c r="N566" s="20"/>
      <c r="O566" s="16"/>
      <c r="P566" s="42"/>
      <c r="Q566" s="16"/>
      <c r="R566" s="16"/>
      <c r="S566" s="33"/>
      <c r="T566" s="36"/>
      <c r="U566" s="36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spans="1:44" ht="18.75">
      <c r="A567" s="49"/>
      <c r="B567" s="67" t="s">
        <v>22</v>
      </c>
      <c r="C567" s="105">
        <f aca="true" t="shared" si="270" ref="C567:H567">+C541</f>
        <v>0</v>
      </c>
      <c r="D567" s="105">
        <f t="shared" si="270"/>
        <v>0</v>
      </c>
      <c r="E567" s="105">
        <f t="shared" si="270"/>
        <v>0</v>
      </c>
      <c r="F567" s="105">
        <f t="shared" si="270"/>
        <v>0</v>
      </c>
      <c r="G567" s="105">
        <f t="shared" si="270"/>
        <v>0</v>
      </c>
      <c r="H567" s="105">
        <f t="shared" si="270"/>
        <v>0</v>
      </c>
      <c r="I567" s="86" t="e">
        <f t="shared" si="262"/>
        <v>#DIV/0!</v>
      </c>
      <c r="J567" s="81" t="e">
        <f t="shared" si="263"/>
        <v>#DIV/0!</v>
      </c>
      <c r="K567" s="81" t="e">
        <f t="shared" si="264"/>
        <v>#DIV/0!</v>
      </c>
      <c r="L567" s="81" t="e">
        <f t="shared" si="265"/>
        <v>#DIV/0!</v>
      </c>
      <c r="M567" s="81" t="e">
        <f t="shared" si="266"/>
        <v>#DIV/0!</v>
      </c>
      <c r="N567" s="20"/>
      <c r="O567" s="33"/>
      <c r="P567" s="38"/>
      <c r="Q567" s="33"/>
      <c r="R567" s="38"/>
      <c r="S567" s="34"/>
      <c r="T567" s="34"/>
      <c r="U567" s="34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spans="1:44" ht="19.5" thickBot="1">
      <c r="A568" s="109"/>
      <c r="B568" s="68" t="s">
        <v>14</v>
      </c>
      <c r="C568" s="106">
        <f aca="true" t="shared" si="271" ref="C568:H568">SUM(C563:C567)</f>
        <v>13605184</v>
      </c>
      <c r="D568" s="106">
        <f t="shared" si="271"/>
        <v>0</v>
      </c>
      <c r="E568" s="106">
        <f t="shared" si="271"/>
        <v>4652235.640000001</v>
      </c>
      <c r="F568" s="106">
        <f t="shared" si="271"/>
        <v>5835318.260000001</v>
      </c>
      <c r="G568" s="106">
        <f t="shared" si="271"/>
        <v>10487553.9</v>
      </c>
      <c r="H568" s="106">
        <f t="shared" si="271"/>
        <v>3117630.0999999996</v>
      </c>
      <c r="I568" s="106">
        <f t="shared" si="262"/>
        <v>0</v>
      </c>
      <c r="J568" s="106">
        <f t="shared" si="263"/>
        <v>34.19458083036584</v>
      </c>
      <c r="K568" s="106">
        <f t="shared" si="264"/>
        <v>42.890403099289216</v>
      </c>
      <c r="L568" s="107">
        <f t="shared" si="265"/>
        <v>77.08498392965505</v>
      </c>
      <c r="M568" s="106">
        <f t="shared" si="266"/>
        <v>22.915016070344947</v>
      </c>
      <c r="N568" s="20"/>
      <c r="O568" s="33"/>
      <c r="P568" s="38"/>
      <c r="Q568" s="33"/>
      <c r="R568" s="38"/>
      <c r="S568" s="34"/>
      <c r="T568" s="34"/>
      <c r="U568" s="34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spans="1:44" ht="35.25" thickTop="1">
      <c r="A569" s="69" t="s">
        <v>32</v>
      </c>
      <c r="B569" s="17" t="s">
        <v>42</v>
      </c>
      <c r="C569" s="71"/>
      <c r="D569" s="71"/>
      <c r="E569" s="71"/>
      <c r="F569" s="71"/>
      <c r="G569" s="72"/>
      <c r="H569" s="72"/>
      <c r="I569" s="73"/>
      <c r="J569" s="72"/>
      <c r="K569" s="72"/>
      <c r="L569" s="72"/>
      <c r="M569" s="58"/>
      <c r="N569" s="20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spans="1:44" ht="18.75">
      <c r="A570" s="48" t="s">
        <v>66</v>
      </c>
      <c r="B570" s="43" t="s">
        <v>108</v>
      </c>
      <c r="C570" s="75"/>
      <c r="D570" s="75"/>
      <c r="E570" s="75"/>
      <c r="F570" s="75"/>
      <c r="G570" s="76"/>
      <c r="H570" s="76"/>
      <c r="I570" s="77"/>
      <c r="J570" s="76"/>
      <c r="K570" s="76"/>
      <c r="L570" s="76"/>
      <c r="M570" s="59"/>
      <c r="N570" s="20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spans="1:44" ht="18.75">
      <c r="A571" s="49"/>
      <c r="B571" s="60" t="s">
        <v>19</v>
      </c>
      <c r="C571" s="78">
        <f>+'[2]ส.ควบคุมเครื่องดื่มฯ_62'!$E$281</f>
        <v>958195</v>
      </c>
      <c r="D571" s="78">
        <f>+'[2]ส.ควบคุมเครื่องดื่มฯ_62'!$F$281</f>
        <v>0</v>
      </c>
      <c r="E571" s="78">
        <f>+'[2]ส.ควบคุมเครื่องดื่มฯ_62'!$G$281</f>
        <v>55000</v>
      </c>
      <c r="F571" s="78">
        <f>+'[2]ส.ควบคุมเครื่องดื่มฯ_62'!$H$281</f>
        <v>416996.01</v>
      </c>
      <c r="G571" s="85">
        <f>+D571+E571+F571</f>
        <v>471996.01</v>
      </c>
      <c r="H571" s="81">
        <f>+C571-D571-E571-F571</f>
        <v>486198.99</v>
      </c>
      <c r="I571" s="86">
        <f>+D571/C571*100</f>
        <v>0</v>
      </c>
      <c r="J571" s="81">
        <f>+E571/C571*100</f>
        <v>5.739958985383977</v>
      </c>
      <c r="K571" s="98">
        <f>+F571/C571*100</f>
        <v>43.51890899034122</v>
      </c>
      <c r="L571" s="81">
        <f>+G571/C571*100</f>
        <v>49.25886797572519</v>
      </c>
      <c r="M571" s="81">
        <f>+H571/C571*100</f>
        <v>50.741132024274805</v>
      </c>
      <c r="N571" s="39"/>
      <c r="O571" s="40"/>
      <c r="P571" s="40"/>
      <c r="Q571" s="40"/>
      <c r="R571" s="40"/>
      <c r="S571" s="41"/>
      <c r="T571" s="41"/>
      <c r="U571" s="41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spans="1:44" ht="18.75">
      <c r="A572" s="49"/>
      <c r="B572" s="61" t="s">
        <v>20</v>
      </c>
      <c r="C572" s="97">
        <f>+'[2]ส.ควบคุมเครื่องดื่มฯ_62'!$E$282</f>
        <v>742700</v>
      </c>
      <c r="D572" s="97">
        <f>+'[2]ส.ควบคุมเครื่องดื่มฯ_62'!$F$282</f>
        <v>0</v>
      </c>
      <c r="E572" s="97">
        <f>+'[2]ส.ควบคุมเครื่องดื่มฯ_62'!$G$282</f>
        <v>0</v>
      </c>
      <c r="F572" s="97">
        <f>+'[2]ส.ควบคุมเครื่องดื่มฯ_62'!$H$282</f>
        <v>742700</v>
      </c>
      <c r="G572" s="79">
        <f>+D572+E572+F572</f>
        <v>742700</v>
      </c>
      <c r="H572" s="98">
        <f>+C572-D572-E572-F572</f>
        <v>0</v>
      </c>
      <c r="I572" s="80">
        <f>+D572/C572*100</f>
        <v>0</v>
      </c>
      <c r="J572" s="98">
        <f>+E572/C572*100</f>
        <v>0</v>
      </c>
      <c r="K572" s="98">
        <f>+F572/C572*100</f>
        <v>100</v>
      </c>
      <c r="L572" s="98">
        <f>+G572/C572*100</f>
        <v>100</v>
      </c>
      <c r="M572" s="98">
        <f>+H572/C572*100</f>
        <v>0</v>
      </c>
      <c r="N572" s="39"/>
      <c r="O572" s="40"/>
      <c r="P572" s="40"/>
      <c r="Q572" s="40"/>
      <c r="R572" s="40"/>
      <c r="S572" s="41"/>
      <c r="T572" s="41"/>
      <c r="U572" s="41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spans="1:44" ht="18.75">
      <c r="A573" s="49"/>
      <c r="B573" s="62" t="s">
        <v>21</v>
      </c>
      <c r="C573" s="97">
        <f>+'[2]ส.ควบคุมเครื่องดื่มฯ_62'!$E$283</f>
        <v>0</v>
      </c>
      <c r="D573" s="97">
        <f>+'[2]ส.ควบคุมเครื่องดื่มฯ_62'!$F$283</f>
        <v>0</v>
      </c>
      <c r="E573" s="97">
        <f>+'[2]ส.ควบคุมเครื่องดื่มฯ_62'!$G$283</f>
        <v>0</v>
      </c>
      <c r="F573" s="97">
        <f>+'[2]ส.ควบคุมเครื่องดื่มฯ_62'!$H$283</f>
        <v>0</v>
      </c>
      <c r="G573" s="79">
        <f>+D573+E573+F573</f>
        <v>0</v>
      </c>
      <c r="H573" s="98">
        <f>+C573-D573-E573-F573</f>
        <v>0</v>
      </c>
      <c r="I573" s="80" t="e">
        <f>+D573/C573*100</f>
        <v>#DIV/0!</v>
      </c>
      <c r="J573" s="98" t="e">
        <f>+E573/C573*100</f>
        <v>#DIV/0!</v>
      </c>
      <c r="K573" s="98" t="e">
        <f>+F573/C573*100</f>
        <v>#DIV/0!</v>
      </c>
      <c r="L573" s="98" t="e">
        <f>+G573/C573*100</f>
        <v>#DIV/0!</v>
      </c>
      <c r="M573" s="98" t="e">
        <f>+H573/C573*100</f>
        <v>#DIV/0!</v>
      </c>
      <c r="N573" s="39"/>
      <c r="O573" s="40"/>
      <c r="P573" s="40"/>
      <c r="Q573" s="40"/>
      <c r="R573" s="40"/>
      <c r="S573" s="41"/>
      <c r="T573" s="41"/>
      <c r="U573" s="41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spans="1:44" ht="18.75">
      <c r="A574" s="49"/>
      <c r="B574" s="63" t="s">
        <v>22</v>
      </c>
      <c r="C574" s="97">
        <f>+'[2]ส.ควบคุมเครื่องดื่มฯ_62'!$E$284</f>
        <v>0</v>
      </c>
      <c r="D574" s="97">
        <f>+'[2]ส.ควบคุมเครื่องดื่มฯ_62'!$F$284</f>
        <v>0</v>
      </c>
      <c r="E574" s="97">
        <f>+'[2]ส.ควบคุมเครื่องดื่มฯ_62'!$G$284</f>
        <v>0</v>
      </c>
      <c r="F574" s="97">
        <f>+'[2]ส.ควบคุมเครื่องดื่มฯ_62'!$H$284</f>
        <v>0</v>
      </c>
      <c r="G574" s="79">
        <f>+D574+E574+F574</f>
        <v>0</v>
      </c>
      <c r="H574" s="98">
        <f>+C574-D574-E574-F574</f>
        <v>0</v>
      </c>
      <c r="I574" s="80" t="e">
        <f>+D574/C574*100</f>
        <v>#DIV/0!</v>
      </c>
      <c r="J574" s="98" t="e">
        <f>+E574/C574*100</f>
        <v>#DIV/0!</v>
      </c>
      <c r="K574" s="98" t="e">
        <f>+F574/C574*100</f>
        <v>#DIV/0!</v>
      </c>
      <c r="L574" s="98" t="e">
        <f>+G574/C574*100</f>
        <v>#DIV/0!</v>
      </c>
      <c r="M574" s="98" t="e">
        <f>+H574/C574*100</f>
        <v>#DIV/0!</v>
      </c>
      <c r="N574" s="39"/>
      <c r="O574" s="40"/>
      <c r="P574" s="40"/>
      <c r="Q574" s="40"/>
      <c r="R574" s="40"/>
      <c r="S574" s="41"/>
      <c r="T574" s="41"/>
      <c r="U574" s="41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spans="1:44" ht="18.75">
      <c r="A575" s="49"/>
      <c r="B575" s="64" t="s">
        <v>13</v>
      </c>
      <c r="C575" s="108">
        <f aca="true" t="shared" si="272" ref="C575:H575">SUM(C571:C574)</f>
        <v>1700895</v>
      </c>
      <c r="D575" s="108">
        <f t="shared" si="272"/>
        <v>0</v>
      </c>
      <c r="E575" s="108">
        <f t="shared" si="272"/>
        <v>55000</v>
      </c>
      <c r="F575" s="108">
        <f t="shared" si="272"/>
        <v>1159696.01</v>
      </c>
      <c r="G575" s="108">
        <f t="shared" si="272"/>
        <v>1214696.01</v>
      </c>
      <c r="H575" s="108">
        <f t="shared" si="272"/>
        <v>486198.99</v>
      </c>
      <c r="I575" s="108">
        <f>+D575/C575*100</f>
        <v>0</v>
      </c>
      <c r="J575" s="108">
        <f>+E575/C575*100</f>
        <v>3.233591726708586</v>
      </c>
      <c r="K575" s="108">
        <f>+F575/C575*100</f>
        <v>68.18151678969014</v>
      </c>
      <c r="L575" s="108">
        <f>+G575/C575*100</f>
        <v>71.41510851639872</v>
      </c>
      <c r="M575" s="108">
        <f>+H575/C575*100</f>
        <v>28.584891483601282</v>
      </c>
      <c r="N575" s="20"/>
      <c r="O575" s="16"/>
      <c r="P575" s="42"/>
      <c r="Q575" s="16"/>
      <c r="R575" s="16"/>
      <c r="S575" s="25"/>
      <c r="T575" s="24"/>
      <c r="U575" s="24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spans="1:44" ht="18.75">
      <c r="A576" s="49"/>
      <c r="B576" s="17" t="s">
        <v>109</v>
      </c>
      <c r="C576" s="71"/>
      <c r="D576" s="71"/>
      <c r="E576" s="71"/>
      <c r="F576" s="71"/>
      <c r="G576" s="72"/>
      <c r="H576" s="72"/>
      <c r="I576" s="73"/>
      <c r="J576" s="72"/>
      <c r="K576" s="72"/>
      <c r="L576" s="72"/>
      <c r="M576" s="72"/>
      <c r="N576" s="20"/>
      <c r="O576" s="33"/>
      <c r="P576" s="38"/>
      <c r="Q576" s="33"/>
      <c r="R576" s="38"/>
      <c r="S576" s="41"/>
      <c r="T576" s="2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spans="1:44" ht="18.75">
      <c r="A577" s="49"/>
      <c r="B577" s="43" t="s">
        <v>107</v>
      </c>
      <c r="C577" s="75"/>
      <c r="D577" s="75"/>
      <c r="E577" s="75"/>
      <c r="F577" s="75"/>
      <c r="G577" s="76"/>
      <c r="H577" s="76"/>
      <c r="I577" s="77"/>
      <c r="J577" s="76"/>
      <c r="K577" s="76"/>
      <c r="L577" s="76"/>
      <c r="M577" s="76"/>
      <c r="N577" s="20"/>
      <c r="O577" s="33"/>
      <c r="P577" s="38"/>
      <c r="Q577" s="33"/>
      <c r="R577" s="38"/>
      <c r="S577" s="41"/>
      <c r="T577" s="2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spans="1:44" ht="18.75">
      <c r="A578" s="49"/>
      <c r="B578" s="60" t="s">
        <v>19</v>
      </c>
      <c r="C578" s="78">
        <f>+'[2]ส.ควบคุมเครื่องดื่มฯ_62'!$E$336</f>
        <v>1819400</v>
      </c>
      <c r="D578" s="78">
        <f>+'[2]ส.ควบคุมเครื่องดื่มฯ_62'!$F$336</f>
        <v>0</v>
      </c>
      <c r="E578" s="78">
        <f>+'[2]ส.ควบคุมเครื่องดื่มฯ_62'!$G$336</f>
        <v>0</v>
      </c>
      <c r="F578" s="78">
        <f>+'[2]ส.ควบคุมเครื่องดื่มฯ_62'!$H$336</f>
        <v>1050565.6</v>
      </c>
      <c r="G578" s="85">
        <f>+D578+E578+F578</f>
        <v>1050565.6</v>
      </c>
      <c r="H578" s="85">
        <f>+C578-D578-E578-F578</f>
        <v>768834.3999999999</v>
      </c>
      <c r="I578" s="86">
        <f>+D578/C578*100</f>
        <v>0</v>
      </c>
      <c r="J578" s="81">
        <f>+E578/C578*100</f>
        <v>0</v>
      </c>
      <c r="K578" s="81">
        <f>+F578/C578*100</f>
        <v>57.7424205782126</v>
      </c>
      <c r="L578" s="81">
        <f>+G578/C578*100</f>
        <v>57.7424205782126</v>
      </c>
      <c r="M578" s="81">
        <f>+H578/C578*100</f>
        <v>42.2575794217874</v>
      </c>
      <c r="N578" s="20"/>
      <c r="O578" s="33"/>
      <c r="P578" s="38"/>
      <c r="Q578" s="33"/>
      <c r="R578" s="38"/>
      <c r="S578" s="41"/>
      <c r="T578" s="2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spans="1:44" ht="18.75">
      <c r="A579" s="49"/>
      <c r="B579" s="61" t="s">
        <v>20</v>
      </c>
      <c r="C579" s="78">
        <f>+'[2]ส.ควบคุมเครื่องดื่มฯ_62'!$E$337</f>
        <v>0</v>
      </c>
      <c r="D579" s="78">
        <f>+'[2]ส.ควบคุมเครื่องดื่มฯ_62'!$F$337</f>
        <v>0</v>
      </c>
      <c r="E579" s="78">
        <f>+'[2]ส.ควบคุมเครื่องดื่มฯ_62'!$G$337</f>
        <v>0</v>
      </c>
      <c r="F579" s="78">
        <f>+'[2]ส.ควบคุมเครื่องดื่มฯ_62'!$H$337</f>
        <v>0</v>
      </c>
      <c r="G579" s="79">
        <f>+D579+E579+F579</f>
        <v>0</v>
      </c>
      <c r="H579" s="79">
        <f>+C579-D579-E579-F579</f>
        <v>0</v>
      </c>
      <c r="I579" s="80" t="e">
        <f>+D579/C579*100</f>
        <v>#DIV/0!</v>
      </c>
      <c r="J579" s="81" t="e">
        <f>+E579/C579*100</f>
        <v>#DIV/0!</v>
      </c>
      <c r="K579" s="81" t="e">
        <f>+F579/C579*100</f>
        <v>#DIV/0!</v>
      </c>
      <c r="L579" s="81" t="e">
        <f>+G579/C579*100</f>
        <v>#DIV/0!</v>
      </c>
      <c r="M579" s="81" t="e">
        <f>+H579/C579*100</f>
        <v>#DIV/0!</v>
      </c>
      <c r="N579" s="20"/>
      <c r="O579" s="33"/>
      <c r="P579" s="38"/>
      <c r="Q579" s="33"/>
      <c r="R579" s="38"/>
      <c r="S579" s="41"/>
      <c r="T579" s="2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spans="1:44" ht="18.75">
      <c r="A580" s="49"/>
      <c r="B580" s="62" t="s">
        <v>21</v>
      </c>
      <c r="C580" s="78">
        <f>+'[2]ส.ควบคุมเครื่องดื่มฯ_62'!$E$338</f>
        <v>0</v>
      </c>
      <c r="D580" s="78">
        <f>+'[2]ส.ควบคุมเครื่องดื่มฯ_62'!$F$338</f>
        <v>0</v>
      </c>
      <c r="E580" s="78">
        <f>+'[2]ส.ควบคุมเครื่องดื่มฯ_62'!$G$338</f>
        <v>0</v>
      </c>
      <c r="F580" s="78">
        <f>+'[2]ส.ควบคุมเครื่องดื่มฯ_62'!$H$338</f>
        <v>0</v>
      </c>
      <c r="G580" s="79">
        <f>+D580+E580+F580</f>
        <v>0</v>
      </c>
      <c r="H580" s="79">
        <f>+C580-D580-E580-F580</f>
        <v>0</v>
      </c>
      <c r="I580" s="80" t="e">
        <f>+D580/C580*100</f>
        <v>#DIV/0!</v>
      </c>
      <c r="J580" s="81" t="e">
        <f>+E580/C580*100</f>
        <v>#DIV/0!</v>
      </c>
      <c r="K580" s="81" t="e">
        <f>+F580/C580*100</f>
        <v>#DIV/0!</v>
      </c>
      <c r="L580" s="81" t="e">
        <f>+G580/C580*100</f>
        <v>#DIV/0!</v>
      </c>
      <c r="M580" s="81" t="e">
        <f>+H580/C580*100</f>
        <v>#DIV/0!</v>
      </c>
      <c r="N580" s="20"/>
      <c r="O580" s="33"/>
      <c r="P580" s="38"/>
      <c r="Q580" s="33"/>
      <c r="R580" s="38"/>
      <c r="S580" s="41"/>
      <c r="T580" s="2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spans="1:44" ht="18.75">
      <c r="A581" s="49"/>
      <c r="B581" s="64" t="s">
        <v>13</v>
      </c>
      <c r="C581" s="108">
        <f aca="true" t="shared" si="273" ref="C581:H581">SUM(C578:C580)</f>
        <v>1819400</v>
      </c>
      <c r="D581" s="108">
        <f t="shared" si="273"/>
        <v>0</v>
      </c>
      <c r="E581" s="108">
        <f t="shared" si="273"/>
        <v>0</v>
      </c>
      <c r="F581" s="108">
        <f t="shared" si="273"/>
        <v>1050565.6</v>
      </c>
      <c r="G581" s="108">
        <f t="shared" si="273"/>
        <v>1050565.6</v>
      </c>
      <c r="H581" s="108">
        <f t="shared" si="273"/>
        <v>768834.3999999999</v>
      </c>
      <c r="I581" s="108">
        <f>+D581/C581*100</f>
        <v>0</v>
      </c>
      <c r="J581" s="108">
        <f>+E581/C581*100</f>
        <v>0</v>
      </c>
      <c r="K581" s="108">
        <f>+F581/C581*100</f>
        <v>57.7424205782126</v>
      </c>
      <c r="L581" s="108">
        <f>+G581/C581*100</f>
        <v>57.7424205782126</v>
      </c>
      <c r="M581" s="108">
        <f>+H581/C581*100</f>
        <v>42.2575794217874</v>
      </c>
      <c r="N581" s="20"/>
      <c r="O581" s="16"/>
      <c r="P581" s="42"/>
      <c r="Q581" s="16"/>
      <c r="R581" s="16"/>
      <c r="S581" s="33"/>
      <c r="T581" s="36"/>
      <c r="U581" s="36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spans="1:44" ht="18.75">
      <c r="A582" s="49"/>
      <c r="B582" s="17" t="s">
        <v>133</v>
      </c>
      <c r="C582" s="70"/>
      <c r="D582" s="70"/>
      <c r="E582" s="70"/>
      <c r="F582" s="70"/>
      <c r="G582" s="72"/>
      <c r="H582" s="72"/>
      <c r="I582" s="73"/>
      <c r="J582" s="72"/>
      <c r="K582" s="72"/>
      <c r="L582" s="72"/>
      <c r="M582" s="72"/>
      <c r="N582" s="20"/>
      <c r="O582" s="33"/>
      <c r="P582" s="38"/>
      <c r="Q582" s="33"/>
      <c r="R582" s="38"/>
      <c r="S582" s="34"/>
      <c r="T582" s="34"/>
      <c r="U582" s="34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spans="1:44" ht="18.75">
      <c r="A583" s="49"/>
      <c r="B583" s="43" t="s">
        <v>110</v>
      </c>
      <c r="C583" s="74"/>
      <c r="D583" s="74"/>
      <c r="E583" s="74"/>
      <c r="F583" s="74"/>
      <c r="G583" s="76"/>
      <c r="H583" s="76"/>
      <c r="I583" s="77"/>
      <c r="J583" s="76"/>
      <c r="K583" s="76"/>
      <c r="L583" s="76"/>
      <c r="M583" s="76"/>
      <c r="N583" s="20"/>
      <c r="O583" s="33"/>
      <c r="P583" s="38"/>
      <c r="Q583" s="33"/>
      <c r="R583" s="38"/>
      <c r="S583" s="34"/>
      <c r="T583" s="34"/>
      <c r="U583" s="34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spans="1:44" ht="18.75">
      <c r="A584" s="49"/>
      <c r="B584" s="60" t="s">
        <v>19</v>
      </c>
      <c r="C584" s="78">
        <f>+'[2]ส.ควบคุมเครื่องดื่มฯ_62'!$E$354</f>
        <v>0</v>
      </c>
      <c r="D584" s="78">
        <f>+'[2]ส.ควบคุมเครื่องดื่มฯ_62'!$F$354</f>
        <v>0</v>
      </c>
      <c r="E584" s="78">
        <f>+'[2]ส.ควบคุมเครื่องดื่มฯ_62'!$G$354</f>
        <v>0</v>
      </c>
      <c r="F584" s="78">
        <f>+'[2]ส.ควบคุมเครื่องดื่มฯ_62'!$H$354</f>
        <v>0</v>
      </c>
      <c r="G584" s="85">
        <f>+D584+E584+F584</f>
        <v>0</v>
      </c>
      <c r="H584" s="85">
        <f>+C584-D584-E584-F584</f>
        <v>0</v>
      </c>
      <c r="I584" s="86" t="e">
        <f>+D584/C584*100</f>
        <v>#DIV/0!</v>
      </c>
      <c r="J584" s="81" t="e">
        <f>+E584/C584*100</f>
        <v>#DIV/0!</v>
      </c>
      <c r="K584" s="87" t="e">
        <f>+F584/C584*100</f>
        <v>#DIV/0!</v>
      </c>
      <c r="L584" s="87" t="e">
        <f>+G584/C584*100</f>
        <v>#DIV/0!</v>
      </c>
      <c r="M584" s="87" t="e">
        <f>+H584/C584*100</f>
        <v>#DIV/0!</v>
      </c>
      <c r="N584" s="20"/>
      <c r="O584" s="33"/>
      <c r="P584" s="38"/>
      <c r="Q584" s="33"/>
      <c r="R584" s="38"/>
      <c r="S584" s="34"/>
      <c r="T584" s="34"/>
      <c r="U584" s="34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spans="1:44" ht="18.75">
      <c r="A585" s="49"/>
      <c r="B585" s="64" t="s">
        <v>13</v>
      </c>
      <c r="C585" s="82">
        <f aca="true" t="shared" si="274" ref="C585:H585">SUM(C584:C584)</f>
        <v>0</v>
      </c>
      <c r="D585" s="82">
        <f t="shared" si="274"/>
        <v>0</v>
      </c>
      <c r="E585" s="82">
        <f t="shared" si="274"/>
        <v>0</v>
      </c>
      <c r="F585" s="82">
        <f t="shared" si="274"/>
        <v>0</v>
      </c>
      <c r="G585" s="82">
        <f t="shared" si="274"/>
        <v>0</v>
      </c>
      <c r="H585" s="82">
        <f t="shared" si="274"/>
        <v>0</v>
      </c>
      <c r="I585" s="83" t="e">
        <f>+D585/C585*100</f>
        <v>#DIV/0!</v>
      </c>
      <c r="J585" s="84" t="e">
        <f>+E585/C585*100</f>
        <v>#DIV/0!</v>
      </c>
      <c r="K585" s="84" t="e">
        <f>+F585/C585*100</f>
        <v>#DIV/0!</v>
      </c>
      <c r="L585" s="84" t="e">
        <f>+G585/C585*100</f>
        <v>#DIV/0!</v>
      </c>
      <c r="M585" s="84" t="e">
        <f>+H585/C585*100</f>
        <v>#DIV/0!</v>
      </c>
      <c r="N585" s="20"/>
      <c r="O585" s="33"/>
      <c r="P585" s="38"/>
      <c r="Q585" s="33"/>
      <c r="R585" s="38"/>
      <c r="S585" s="34"/>
      <c r="T585" s="34"/>
      <c r="U585" s="34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spans="1:44" ht="18.75">
      <c r="A586" s="49"/>
      <c r="B586" s="43" t="s">
        <v>130</v>
      </c>
      <c r="C586" s="74"/>
      <c r="D586" s="74"/>
      <c r="E586" s="74"/>
      <c r="F586" s="74"/>
      <c r="G586" s="76"/>
      <c r="H586" s="76"/>
      <c r="I586" s="77"/>
      <c r="J586" s="76"/>
      <c r="K586" s="76"/>
      <c r="L586" s="76"/>
      <c r="M586" s="76"/>
      <c r="N586" s="20"/>
      <c r="O586" s="33"/>
      <c r="P586" s="38"/>
      <c r="Q586" s="33"/>
      <c r="R586" s="38"/>
      <c r="S586" s="34"/>
      <c r="T586" s="34"/>
      <c r="U586" s="34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spans="1:44" ht="18.75">
      <c r="A587" s="49"/>
      <c r="B587" s="60" t="s">
        <v>19</v>
      </c>
      <c r="C587" s="78">
        <f>+'[2]ส.ควบคุมเครื่องดื่มฯ_62'!$E$379</f>
        <v>0</v>
      </c>
      <c r="D587" s="78">
        <f>+'[2]ส.ควบคุมเครื่องดื่มฯ_62'!$F$379</f>
        <v>0</v>
      </c>
      <c r="E587" s="78">
        <f>+'[2]ส.ควบคุมเครื่องดื่มฯ_62'!$G$379</f>
        <v>0</v>
      </c>
      <c r="F587" s="78">
        <f>+'[2]ส.ควบคุมเครื่องดื่มฯ_62'!$H$379</f>
        <v>0</v>
      </c>
      <c r="G587" s="85">
        <f>+D587+E587+F587</f>
        <v>0</v>
      </c>
      <c r="H587" s="85">
        <f>+C587-D587-E587-F587</f>
        <v>0</v>
      </c>
      <c r="I587" s="86" t="e">
        <f>+D587/C587*100</f>
        <v>#DIV/0!</v>
      </c>
      <c r="J587" s="81" t="e">
        <f>+E587/C587*100</f>
        <v>#DIV/0!</v>
      </c>
      <c r="K587" s="81" t="e">
        <f>+F587/C587*100</f>
        <v>#DIV/0!</v>
      </c>
      <c r="L587" s="81" t="e">
        <f>+G587/C587*100</f>
        <v>#DIV/0!</v>
      </c>
      <c r="M587" s="81" t="e">
        <f>+H587/C587*100</f>
        <v>#DIV/0!</v>
      </c>
      <c r="N587" s="20"/>
      <c r="O587" s="33"/>
      <c r="P587" s="38"/>
      <c r="Q587" s="33"/>
      <c r="R587" s="38"/>
      <c r="S587" s="34"/>
      <c r="T587" s="34"/>
      <c r="U587" s="34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spans="1:44" ht="18.75">
      <c r="A588" s="49"/>
      <c r="B588" s="61" t="s">
        <v>20</v>
      </c>
      <c r="C588" s="78">
        <f>+'[2]ส.ควบคุมเครื่องดื่มฯ_62'!$E$380</f>
        <v>0</v>
      </c>
      <c r="D588" s="78">
        <f>+'[2]ส.ควบคุมเครื่องดื่มฯ_62'!$F$380</f>
        <v>0</v>
      </c>
      <c r="E588" s="78">
        <f>+'[2]ส.ควบคุมเครื่องดื่มฯ_62'!$G$380</f>
        <v>0</v>
      </c>
      <c r="F588" s="78">
        <f>+'[2]ส.ควบคุมเครื่องดื่มฯ_62'!$H$380</f>
        <v>0</v>
      </c>
      <c r="G588" s="79">
        <f>+D588+E588+F588</f>
        <v>0</v>
      </c>
      <c r="H588" s="79">
        <f>+C588-D588-E588-F588</f>
        <v>0</v>
      </c>
      <c r="I588" s="80" t="e">
        <f>+D588/C588*100</f>
        <v>#DIV/0!</v>
      </c>
      <c r="J588" s="81" t="e">
        <f>+E588/C588*100</f>
        <v>#DIV/0!</v>
      </c>
      <c r="K588" s="81" t="e">
        <f>+F588/C588*100</f>
        <v>#DIV/0!</v>
      </c>
      <c r="L588" s="81" t="e">
        <f>+G588/C588*100</f>
        <v>#DIV/0!</v>
      </c>
      <c r="M588" s="81" t="e">
        <f>+H588/C588*100</f>
        <v>#DIV/0!</v>
      </c>
      <c r="N588" s="20"/>
      <c r="O588" s="33"/>
      <c r="P588" s="38"/>
      <c r="Q588" s="33"/>
      <c r="R588" s="38"/>
      <c r="S588" s="34"/>
      <c r="T588" s="34"/>
      <c r="U588" s="34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spans="1:44" ht="18.75">
      <c r="A589" s="49"/>
      <c r="B589" s="64" t="s">
        <v>13</v>
      </c>
      <c r="C589" s="82">
        <f aca="true" t="shared" si="275" ref="C589:H589">SUM(C587:C588)</f>
        <v>0</v>
      </c>
      <c r="D589" s="82">
        <f t="shared" si="275"/>
        <v>0</v>
      </c>
      <c r="E589" s="82">
        <f t="shared" si="275"/>
        <v>0</v>
      </c>
      <c r="F589" s="82">
        <f t="shared" si="275"/>
        <v>0</v>
      </c>
      <c r="G589" s="82">
        <f t="shared" si="275"/>
        <v>0</v>
      </c>
      <c r="H589" s="82">
        <f t="shared" si="275"/>
        <v>0</v>
      </c>
      <c r="I589" s="83" t="e">
        <f>+D589/C589*100</f>
        <v>#DIV/0!</v>
      </c>
      <c r="J589" s="84" t="e">
        <f>+E589/C589*100</f>
        <v>#DIV/0!</v>
      </c>
      <c r="K589" s="84" t="e">
        <f>+F589/C589*100</f>
        <v>#DIV/0!</v>
      </c>
      <c r="L589" s="84" t="e">
        <f>+G589/C589*100</f>
        <v>#DIV/0!</v>
      </c>
      <c r="M589" s="84" t="e">
        <f>+H589/C589*100</f>
        <v>#DIV/0!</v>
      </c>
      <c r="N589" s="20"/>
      <c r="O589" s="33"/>
      <c r="P589" s="38"/>
      <c r="Q589" s="33"/>
      <c r="R589" s="38"/>
      <c r="S589" s="34"/>
      <c r="T589" s="34"/>
      <c r="U589" s="34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spans="1:44" ht="18.75">
      <c r="A590" s="49"/>
      <c r="B590" s="17" t="s">
        <v>128</v>
      </c>
      <c r="C590" s="88"/>
      <c r="D590" s="88"/>
      <c r="E590" s="88"/>
      <c r="F590" s="88"/>
      <c r="G590" s="89"/>
      <c r="H590" s="89"/>
      <c r="I590" s="90"/>
      <c r="J590" s="89"/>
      <c r="K590" s="89"/>
      <c r="L590" s="89"/>
      <c r="M590" s="89"/>
      <c r="N590" s="20"/>
      <c r="O590" s="33"/>
      <c r="P590" s="38"/>
      <c r="Q590" s="33"/>
      <c r="R590" s="38"/>
      <c r="S590" s="34"/>
      <c r="T590" s="34"/>
      <c r="U590" s="34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spans="1:44" ht="18.75">
      <c r="A591" s="49"/>
      <c r="B591" s="43" t="s">
        <v>129</v>
      </c>
      <c r="C591" s="91"/>
      <c r="D591" s="91"/>
      <c r="E591" s="91"/>
      <c r="F591" s="91"/>
      <c r="G591" s="92"/>
      <c r="H591" s="92"/>
      <c r="I591" s="93"/>
      <c r="J591" s="92"/>
      <c r="K591" s="92"/>
      <c r="L591" s="92"/>
      <c r="M591" s="92"/>
      <c r="N591" s="20"/>
      <c r="O591" s="33"/>
      <c r="P591" s="38"/>
      <c r="Q591" s="33"/>
      <c r="R591" s="38"/>
      <c r="S591" s="34"/>
      <c r="T591" s="34"/>
      <c r="U591" s="34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spans="1:44" ht="18.75">
      <c r="A592" s="49"/>
      <c r="B592" s="66" t="s">
        <v>18</v>
      </c>
      <c r="C592" s="94">
        <f>+'[2]ส.ควบคุมเครื่องดื่มฯ_62'!$E$402</f>
        <v>2747400</v>
      </c>
      <c r="D592" s="94">
        <f>+'[2]ส.ควบคุมเครื่องดื่มฯ_62'!$F$402</f>
        <v>0</v>
      </c>
      <c r="E592" s="94">
        <f>+'[2]ส.ควบคุมเครื่องดื่มฯ_62'!$G$402</f>
        <v>0</v>
      </c>
      <c r="F592" s="94">
        <f>+'[2]ส.ควบคุมเครื่องดื่มฯ_62'!$H$402</f>
        <v>1779960</v>
      </c>
      <c r="G592" s="95">
        <f>+D592+E592+F592</f>
        <v>1779960</v>
      </c>
      <c r="H592" s="95">
        <f>+C592-D592-E592-F592</f>
        <v>967440</v>
      </c>
      <c r="I592" s="96">
        <f>+D592/C592*100</f>
        <v>0</v>
      </c>
      <c r="J592" s="95">
        <f>+E592/C592*100</f>
        <v>0</v>
      </c>
      <c r="K592" s="95">
        <f>+F592/C592*100</f>
        <v>64.78707141297227</v>
      </c>
      <c r="L592" s="95">
        <f>+G592/C592*100</f>
        <v>64.78707141297227</v>
      </c>
      <c r="M592" s="95">
        <f>+H592/C592*100</f>
        <v>35.21292858702773</v>
      </c>
      <c r="N592" s="20"/>
      <c r="O592" s="33"/>
      <c r="P592" s="38"/>
      <c r="Q592" s="33"/>
      <c r="R592" s="38"/>
      <c r="S592" s="41"/>
      <c r="T592" s="2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spans="1:44" ht="18.75">
      <c r="A593" s="49"/>
      <c r="B593" s="62" t="s">
        <v>19</v>
      </c>
      <c r="C593" s="97">
        <f>+'[2]ส.ควบคุมเครื่องดื่มฯ_62'!$E$403</f>
        <v>579600</v>
      </c>
      <c r="D593" s="97">
        <f>+'[2]ส.ควบคุมเครื่องดื่มฯ_62'!$F$403</f>
        <v>0</v>
      </c>
      <c r="E593" s="97">
        <f>+'[2]ส.ควบคุมเครื่องดื่มฯ_62'!$G$403</f>
        <v>0</v>
      </c>
      <c r="F593" s="97">
        <f>+'[2]ส.ควบคุมเครื่องดื่มฯ_62'!$H$403</f>
        <v>220140</v>
      </c>
      <c r="G593" s="98">
        <f>+D593+E593+F593</f>
        <v>220140</v>
      </c>
      <c r="H593" s="98">
        <f>+C593-D593-E593-F593</f>
        <v>359460</v>
      </c>
      <c r="I593" s="80">
        <f>+D593/C593*100</f>
        <v>0</v>
      </c>
      <c r="J593" s="98">
        <f>+E593/C593*100</f>
        <v>0</v>
      </c>
      <c r="K593" s="98">
        <f>+F593/C593*100</f>
        <v>37.98136645962733</v>
      </c>
      <c r="L593" s="98">
        <f>+G593/C593*100</f>
        <v>37.98136645962733</v>
      </c>
      <c r="M593" s="98">
        <f>+H593/C593*100</f>
        <v>62.01863354037267</v>
      </c>
      <c r="N593" s="20"/>
      <c r="O593" s="16"/>
      <c r="P593" s="42"/>
      <c r="Q593" s="16"/>
      <c r="R593" s="16"/>
      <c r="S593" s="33"/>
      <c r="T593" s="36"/>
      <c r="U593" s="36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spans="1:44" ht="18.75">
      <c r="A594" s="49"/>
      <c r="B594" s="65" t="s">
        <v>13</v>
      </c>
      <c r="C594" s="82">
        <f aca="true" t="shared" si="276" ref="C594:H594">SUM(C592:C593)</f>
        <v>3327000</v>
      </c>
      <c r="D594" s="82">
        <f t="shared" si="276"/>
        <v>0</v>
      </c>
      <c r="E594" s="82">
        <f t="shared" si="276"/>
        <v>0</v>
      </c>
      <c r="F594" s="82">
        <f t="shared" si="276"/>
        <v>2000100</v>
      </c>
      <c r="G594" s="82">
        <f t="shared" si="276"/>
        <v>2000100</v>
      </c>
      <c r="H594" s="82">
        <f t="shared" si="276"/>
        <v>1326900</v>
      </c>
      <c r="I594" s="99">
        <f>+D594/C594*100</f>
        <v>0</v>
      </c>
      <c r="J594" s="100">
        <f>+E594/C594*100</f>
        <v>0</v>
      </c>
      <c r="K594" s="100">
        <f>+F594/C594*100</f>
        <v>60.11722272317404</v>
      </c>
      <c r="L594" s="100">
        <f>+G594/C594*100</f>
        <v>60.11722272317404</v>
      </c>
      <c r="M594" s="100">
        <f>+H594/C594*100</f>
        <v>39.88277727682597</v>
      </c>
      <c r="N594" s="20"/>
      <c r="O594" s="16"/>
      <c r="P594" s="42"/>
      <c r="Q594" s="16"/>
      <c r="R594" s="16"/>
      <c r="S594" s="33"/>
      <c r="T594" s="36"/>
      <c r="U594" s="36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spans="1:44" ht="19.5" thickBot="1">
      <c r="A595" s="49"/>
      <c r="B595" s="18" t="s">
        <v>132</v>
      </c>
      <c r="C595" s="101"/>
      <c r="D595" s="101"/>
      <c r="E595" s="101"/>
      <c r="F595" s="101"/>
      <c r="G595" s="102"/>
      <c r="H595" s="102"/>
      <c r="I595" s="103"/>
      <c r="J595" s="102"/>
      <c r="K595" s="102"/>
      <c r="L595" s="102"/>
      <c r="M595" s="102"/>
      <c r="N595" s="20"/>
      <c r="O595" s="16"/>
      <c r="P595" s="42"/>
      <c r="Q595" s="16"/>
      <c r="R595" s="16"/>
      <c r="S595" s="33"/>
      <c r="T595" s="36"/>
      <c r="U595" s="36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spans="1:44" ht="19.5" thickTop="1">
      <c r="A596" s="50"/>
      <c r="B596" s="60" t="s">
        <v>18</v>
      </c>
      <c r="C596" s="78">
        <f aca="true" t="shared" si="277" ref="C596:H596">+C592</f>
        <v>2747400</v>
      </c>
      <c r="D596" s="78">
        <f t="shared" si="277"/>
        <v>0</v>
      </c>
      <c r="E596" s="78">
        <f t="shared" si="277"/>
        <v>0</v>
      </c>
      <c r="F596" s="78">
        <f t="shared" si="277"/>
        <v>1779960</v>
      </c>
      <c r="G596" s="78">
        <f t="shared" si="277"/>
        <v>1779960</v>
      </c>
      <c r="H596" s="78">
        <f t="shared" si="277"/>
        <v>967440</v>
      </c>
      <c r="I596" s="86">
        <f aca="true" t="shared" si="278" ref="I596:I601">+D596/C596*100</f>
        <v>0</v>
      </c>
      <c r="J596" s="81">
        <f aca="true" t="shared" si="279" ref="J596:J601">+E596/C596*100</f>
        <v>0</v>
      </c>
      <c r="K596" s="81">
        <f aca="true" t="shared" si="280" ref="K596:K601">+F596/C596*100</f>
        <v>64.78707141297227</v>
      </c>
      <c r="L596" s="81">
        <f aca="true" t="shared" si="281" ref="L596:L601">+G596/C596*100</f>
        <v>64.78707141297227</v>
      </c>
      <c r="M596" s="81">
        <f aca="true" t="shared" si="282" ref="M596:M601">+H596/C596*100</f>
        <v>35.21292858702773</v>
      </c>
      <c r="N596" s="20"/>
      <c r="O596" s="16"/>
      <c r="P596" s="42"/>
      <c r="Q596" s="16"/>
      <c r="R596" s="16"/>
      <c r="S596" s="33"/>
      <c r="T596" s="36"/>
      <c r="U596" s="36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spans="1:44" ht="18.75">
      <c r="A597" s="49"/>
      <c r="B597" s="62" t="s">
        <v>19</v>
      </c>
      <c r="C597" s="97">
        <f aca="true" t="shared" si="283" ref="C597:H597">+C571+C578+C584+C587+C593</f>
        <v>3357195</v>
      </c>
      <c r="D597" s="97">
        <f t="shared" si="283"/>
        <v>0</v>
      </c>
      <c r="E597" s="97">
        <f t="shared" si="283"/>
        <v>55000</v>
      </c>
      <c r="F597" s="97">
        <f t="shared" si="283"/>
        <v>1687701.61</v>
      </c>
      <c r="G597" s="97">
        <f t="shared" si="283"/>
        <v>1742701.61</v>
      </c>
      <c r="H597" s="97">
        <f t="shared" si="283"/>
        <v>1614493.39</v>
      </c>
      <c r="I597" s="86">
        <f t="shared" si="278"/>
        <v>0</v>
      </c>
      <c r="J597" s="81">
        <f t="shared" si="279"/>
        <v>1.6382724268325193</v>
      </c>
      <c r="K597" s="81">
        <f t="shared" si="280"/>
        <v>50.27118204334273</v>
      </c>
      <c r="L597" s="81">
        <f t="shared" si="281"/>
        <v>51.909454470175255</v>
      </c>
      <c r="M597" s="81">
        <f t="shared" si="282"/>
        <v>48.090545529824745</v>
      </c>
      <c r="N597" s="20"/>
      <c r="O597" s="16"/>
      <c r="P597" s="42"/>
      <c r="Q597" s="16"/>
      <c r="R597" s="16"/>
      <c r="S597" s="33"/>
      <c r="T597" s="36"/>
      <c r="U597" s="36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spans="1:44" ht="18.75">
      <c r="A598" s="49"/>
      <c r="B598" s="61" t="s">
        <v>20</v>
      </c>
      <c r="C598" s="104">
        <f aca="true" t="shared" si="284" ref="C598:H598">+C572+C579+C588</f>
        <v>742700</v>
      </c>
      <c r="D598" s="104">
        <f t="shared" si="284"/>
        <v>0</v>
      </c>
      <c r="E598" s="104">
        <f t="shared" si="284"/>
        <v>0</v>
      </c>
      <c r="F598" s="104">
        <f t="shared" si="284"/>
        <v>742700</v>
      </c>
      <c r="G598" s="104">
        <f t="shared" si="284"/>
        <v>742700</v>
      </c>
      <c r="H598" s="104">
        <f t="shared" si="284"/>
        <v>0</v>
      </c>
      <c r="I598" s="104">
        <f t="shared" si="278"/>
        <v>0</v>
      </c>
      <c r="J598" s="104">
        <f t="shared" si="279"/>
        <v>0</v>
      </c>
      <c r="K598" s="104">
        <f t="shared" si="280"/>
        <v>100</v>
      </c>
      <c r="L598" s="104">
        <f t="shared" si="281"/>
        <v>100</v>
      </c>
      <c r="M598" s="104">
        <f t="shared" si="282"/>
        <v>0</v>
      </c>
      <c r="N598" s="20"/>
      <c r="O598" s="16"/>
      <c r="P598" s="42"/>
      <c r="Q598" s="16"/>
      <c r="R598" s="16"/>
      <c r="S598" s="33"/>
      <c r="T598" s="36"/>
      <c r="U598" s="36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spans="1:44" ht="18.75">
      <c r="A599" s="49"/>
      <c r="B599" s="62" t="s">
        <v>21</v>
      </c>
      <c r="C599" s="97">
        <f aca="true" t="shared" si="285" ref="C599:H599">+C573+C580</f>
        <v>0</v>
      </c>
      <c r="D599" s="97">
        <f t="shared" si="285"/>
        <v>0</v>
      </c>
      <c r="E599" s="97">
        <f t="shared" si="285"/>
        <v>0</v>
      </c>
      <c r="F599" s="97">
        <f t="shared" si="285"/>
        <v>0</v>
      </c>
      <c r="G599" s="97">
        <f t="shared" si="285"/>
        <v>0</v>
      </c>
      <c r="H599" s="97">
        <f t="shared" si="285"/>
        <v>0</v>
      </c>
      <c r="I599" s="86" t="e">
        <f t="shared" si="278"/>
        <v>#DIV/0!</v>
      </c>
      <c r="J599" s="81" t="e">
        <f t="shared" si="279"/>
        <v>#DIV/0!</v>
      </c>
      <c r="K599" s="81" t="e">
        <f t="shared" si="280"/>
        <v>#DIV/0!</v>
      </c>
      <c r="L599" s="81" t="e">
        <f t="shared" si="281"/>
        <v>#DIV/0!</v>
      </c>
      <c r="M599" s="81" t="e">
        <f t="shared" si="282"/>
        <v>#DIV/0!</v>
      </c>
      <c r="N599" s="20"/>
      <c r="O599" s="16"/>
      <c r="P599" s="42"/>
      <c r="Q599" s="16"/>
      <c r="R599" s="16"/>
      <c r="S599" s="33"/>
      <c r="T599" s="36"/>
      <c r="U599" s="36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spans="1:44" ht="18.75">
      <c r="A600" s="49"/>
      <c r="B600" s="67" t="s">
        <v>22</v>
      </c>
      <c r="C600" s="105">
        <f aca="true" t="shared" si="286" ref="C600:H600">+C574</f>
        <v>0</v>
      </c>
      <c r="D600" s="105">
        <f t="shared" si="286"/>
        <v>0</v>
      </c>
      <c r="E600" s="105">
        <f t="shared" si="286"/>
        <v>0</v>
      </c>
      <c r="F600" s="105">
        <f t="shared" si="286"/>
        <v>0</v>
      </c>
      <c r="G600" s="105">
        <f t="shared" si="286"/>
        <v>0</v>
      </c>
      <c r="H600" s="105">
        <f t="shared" si="286"/>
        <v>0</v>
      </c>
      <c r="I600" s="86" t="e">
        <f t="shared" si="278"/>
        <v>#DIV/0!</v>
      </c>
      <c r="J600" s="81" t="e">
        <f t="shared" si="279"/>
        <v>#DIV/0!</v>
      </c>
      <c r="K600" s="81" t="e">
        <f t="shared" si="280"/>
        <v>#DIV/0!</v>
      </c>
      <c r="L600" s="81" t="e">
        <f t="shared" si="281"/>
        <v>#DIV/0!</v>
      </c>
      <c r="M600" s="81" t="e">
        <f t="shared" si="282"/>
        <v>#DIV/0!</v>
      </c>
      <c r="N600" s="20"/>
      <c r="O600" s="33"/>
      <c r="P600" s="38"/>
      <c r="Q600" s="33"/>
      <c r="R600" s="38"/>
      <c r="S600" s="34"/>
      <c r="T600" s="34"/>
      <c r="U600" s="34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spans="1:44" ht="19.5" thickBot="1">
      <c r="A601" s="109"/>
      <c r="B601" s="68" t="s">
        <v>14</v>
      </c>
      <c r="C601" s="106">
        <f aca="true" t="shared" si="287" ref="C601:H601">SUM(C596:C600)</f>
        <v>6847295</v>
      </c>
      <c r="D601" s="106">
        <f t="shared" si="287"/>
        <v>0</v>
      </c>
      <c r="E601" s="106">
        <f t="shared" si="287"/>
        <v>55000</v>
      </c>
      <c r="F601" s="106">
        <f t="shared" si="287"/>
        <v>4210361.61</v>
      </c>
      <c r="G601" s="106">
        <f t="shared" si="287"/>
        <v>4265361.61</v>
      </c>
      <c r="H601" s="106">
        <f t="shared" si="287"/>
        <v>2581933.3899999997</v>
      </c>
      <c r="I601" s="106">
        <f t="shared" si="278"/>
        <v>0</v>
      </c>
      <c r="J601" s="106">
        <f t="shared" si="279"/>
        <v>0.8032368986585214</v>
      </c>
      <c r="K601" s="106">
        <f t="shared" si="280"/>
        <v>61.4894145790418</v>
      </c>
      <c r="L601" s="107">
        <f t="shared" si="281"/>
        <v>62.292651477700325</v>
      </c>
      <c r="M601" s="106">
        <f t="shared" si="282"/>
        <v>37.707348522299675</v>
      </c>
      <c r="N601" s="20"/>
      <c r="O601" s="33"/>
      <c r="P601" s="38"/>
      <c r="Q601" s="33"/>
      <c r="R601" s="38"/>
      <c r="S601" s="34"/>
      <c r="T601" s="34"/>
      <c r="U601" s="34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spans="1:44" ht="35.25" thickTop="1">
      <c r="A602" s="69" t="s">
        <v>105</v>
      </c>
      <c r="B602" s="17" t="s">
        <v>42</v>
      </c>
      <c r="C602" s="71"/>
      <c r="D602" s="71"/>
      <c r="E602" s="71"/>
      <c r="F602" s="71"/>
      <c r="G602" s="72"/>
      <c r="H602" s="72"/>
      <c r="I602" s="73"/>
      <c r="J602" s="72"/>
      <c r="K602" s="72"/>
      <c r="L602" s="72"/>
      <c r="M602" s="58"/>
      <c r="N602" s="20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spans="1:44" ht="18.75">
      <c r="A603" s="48" t="s">
        <v>67</v>
      </c>
      <c r="B603" s="43" t="s">
        <v>108</v>
      </c>
      <c r="C603" s="75"/>
      <c r="D603" s="75"/>
      <c r="E603" s="75"/>
      <c r="F603" s="75"/>
      <c r="G603" s="76"/>
      <c r="H603" s="76"/>
      <c r="I603" s="77"/>
      <c r="J603" s="76"/>
      <c r="K603" s="76"/>
      <c r="L603" s="76"/>
      <c r="M603" s="59"/>
      <c r="N603" s="20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spans="1:44" ht="18.75">
      <c r="A604" s="49"/>
      <c r="B604" s="60" t="s">
        <v>19</v>
      </c>
      <c r="C604" s="78">
        <f>+'[2]ก.ควบคุมผลิตภัณฑ์ยาสูบ_65'!$E$281</f>
        <v>1606800</v>
      </c>
      <c r="D604" s="78">
        <f>+'[2]ก.ควบคุมผลิตภัณฑ์ยาสูบ_65'!$F$281</f>
        <v>0</v>
      </c>
      <c r="E604" s="78">
        <f>+'[2]ก.ควบคุมผลิตภัณฑ์ยาสูบ_65'!$G$281</f>
        <v>148619</v>
      </c>
      <c r="F604" s="78">
        <f>+'[2]ก.ควบคุมผลิตภัณฑ์ยาสูบ_65'!$H$281</f>
        <v>514024.4</v>
      </c>
      <c r="G604" s="85">
        <f>+D604+E604+F604</f>
        <v>662643.4</v>
      </c>
      <c r="H604" s="81">
        <f>+C604-D604-E604-F604</f>
        <v>944156.6</v>
      </c>
      <c r="I604" s="86">
        <f>+D604/C604*100</f>
        <v>0</v>
      </c>
      <c r="J604" s="81">
        <f>+E604/C604*100</f>
        <v>9.249377645008714</v>
      </c>
      <c r="K604" s="98">
        <f>+F604/C604*100</f>
        <v>31.99056509833209</v>
      </c>
      <c r="L604" s="81">
        <f>+G604/C604*100</f>
        <v>41.239942743340805</v>
      </c>
      <c r="M604" s="81">
        <f>+H604/C604*100</f>
        <v>58.760057256659195</v>
      </c>
      <c r="N604" s="39"/>
      <c r="O604" s="40"/>
      <c r="P604" s="40"/>
      <c r="Q604" s="40"/>
      <c r="R604" s="40"/>
      <c r="S604" s="41"/>
      <c r="T604" s="41"/>
      <c r="U604" s="41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spans="1:44" ht="18.75">
      <c r="A605" s="49"/>
      <c r="B605" s="61" t="s">
        <v>20</v>
      </c>
      <c r="C605" s="97">
        <f>+'[2]ก.ควบคุมผลิตภัณฑ์ยาสูบ_65'!$E$282</f>
        <v>308983.89999999997</v>
      </c>
      <c r="D605" s="97">
        <f>+'[2]ก.ควบคุมผลิตภัณฑ์ยาสูบ_65'!$F$282</f>
        <v>0</v>
      </c>
      <c r="E605" s="97">
        <f>+'[2]ก.ควบคุมผลิตภัณฑ์ยาสูบ_65'!$G$282</f>
        <v>0</v>
      </c>
      <c r="F605" s="97">
        <f>+'[2]ก.ควบคุมผลิตภัณฑ์ยาสูบ_65'!$H$282</f>
        <v>308983.89999999997</v>
      </c>
      <c r="G605" s="79">
        <f>+D605+E605+F605</f>
        <v>308983.89999999997</v>
      </c>
      <c r="H605" s="98">
        <f>+C605-D605-E605-F605</f>
        <v>0</v>
      </c>
      <c r="I605" s="80">
        <f>+D605/C605*100</f>
        <v>0</v>
      </c>
      <c r="J605" s="98">
        <f>+E605/C605*100</f>
        <v>0</v>
      </c>
      <c r="K605" s="98">
        <f>+F605/C605*100</f>
        <v>100</v>
      </c>
      <c r="L605" s="98">
        <f>+G605/C605*100</f>
        <v>100</v>
      </c>
      <c r="M605" s="98">
        <f>+H605/C605*100</f>
        <v>0</v>
      </c>
      <c r="N605" s="39"/>
      <c r="O605" s="40"/>
      <c r="P605" s="40"/>
      <c r="Q605" s="40"/>
      <c r="R605" s="40"/>
      <c r="S605" s="41"/>
      <c r="T605" s="41"/>
      <c r="U605" s="41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spans="1:44" ht="18.75">
      <c r="A606" s="49"/>
      <c r="B606" s="62" t="s">
        <v>21</v>
      </c>
      <c r="C606" s="97">
        <f>+'[2]ก.ควบคุมผลิตภัณฑ์ยาสูบ_65'!$E$283</f>
        <v>0</v>
      </c>
      <c r="D606" s="97">
        <f>+'[2]ก.ควบคุมผลิตภัณฑ์ยาสูบ_65'!$F$283</f>
        <v>0</v>
      </c>
      <c r="E606" s="97">
        <f>+'[2]ก.ควบคุมผลิตภัณฑ์ยาสูบ_65'!$G$283</f>
        <v>0</v>
      </c>
      <c r="F606" s="97">
        <f>+'[2]ก.ควบคุมผลิตภัณฑ์ยาสูบ_65'!$H$283</f>
        <v>0</v>
      </c>
      <c r="G606" s="79">
        <f>+D606+E606+F606</f>
        <v>0</v>
      </c>
      <c r="H606" s="98">
        <f>+C606-D606-E606-F606</f>
        <v>0</v>
      </c>
      <c r="I606" s="80" t="e">
        <f>+D606/C606*100</f>
        <v>#DIV/0!</v>
      </c>
      <c r="J606" s="98" t="e">
        <f>+E606/C606*100</f>
        <v>#DIV/0!</v>
      </c>
      <c r="K606" s="98" t="e">
        <f>+F606/C606*100</f>
        <v>#DIV/0!</v>
      </c>
      <c r="L606" s="98" t="e">
        <f>+G606/C606*100</f>
        <v>#DIV/0!</v>
      </c>
      <c r="M606" s="98" t="e">
        <f>+H606/C606*100</f>
        <v>#DIV/0!</v>
      </c>
      <c r="N606" s="39"/>
      <c r="O606" s="40"/>
      <c r="P606" s="40"/>
      <c r="Q606" s="40"/>
      <c r="R606" s="40"/>
      <c r="S606" s="41"/>
      <c r="T606" s="41"/>
      <c r="U606" s="41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spans="1:44" ht="18.75">
      <c r="A607" s="49"/>
      <c r="B607" s="63" t="s">
        <v>22</v>
      </c>
      <c r="C607" s="97">
        <f>+'[2]ก.ควบคุมผลิตภัณฑ์ยาสูบ_65'!$E$284</f>
        <v>0</v>
      </c>
      <c r="D607" s="97">
        <f>+'[2]ก.ควบคุมผลิตภัณฑ์ยาสูบ_65'!$F$284</f>
        <v>0</v>
      </c>
      <c r="E607" s="97">
        <f>+'[2]ก.ควบคุมผลิตภัณฑ์ยาสูบ_65'!$G$284</f>
        <v>0</v>
      </c>
      <c r="F607" s="97">
        <f>+'[2]ก.ควบคุมผลิตภัณฑ์ยาสูบ_65'!$H$284</f>
        <v>0</v>
      </c>
      <c r="G607" s="79">
        <f>+D607+E607+F607</f>
        <v>0</v>
      </c>
      <c r="H607" s="98">
        <f>+C607-D607-E607-F607</f>
        <v>0</v>
      </c>
      <c r="I607" s="80" t="e">
        <f>+D607/C607*100</f>
        <v>#DIV/0!</v>
      </c>
      <c r="J607" s="98" t="e">
        <f>+E607/C607*100</f>
        <v>#DIV/0!</v>
      </c>
      <c r="K607" s="98" t="e">
        <f>+F607/C607*100</f>
        <v>#DIV/0!</v>
      </c>
      <c r="L607" s="98" t="e">
        <f>+G607/C607*100</f>
        <v>#DIV/0!</v>
      </c>
      <c r="M607" s="98" t="e">
        <f>+H607/C607*100</f>
        <v>#DIV/0!</v>
      </c>
      <c r="N607" s="39"/>
      <c r="O607" s="40"/>
      <c r="P607" s="40"/>
      <c r="Q607" s="40"/>
      <c r="R607" s="40"/>
      <c r="S607" s="41"/>
      <c r="T607" s="41"/>
      <c r="U607" s="41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spans="1:44" ht="18.75">
      <c r="A608" s="49"/>
      <c r="B608" s="64" t="s">
        <v>13</v>
      </c>
      <c r="C608" s="108">
        <f aca="true" t="shared" si="288" ref="C608:H608">SUM(C604:C607)</f>
        <v>1915783.9</v>
      </c>
      <c r="D608" s="108">
        <f t="shared" si="288"/>
        <v>0</v>
      </c>
      <c r="E608" s="108">
        <f t="shared" si="288"/>
        <v>148619</v>
      </c>
      <c r="F608" s="108">
        <f t="shared" si="288"/>
        <v>823008.3</v>
      </c>
      <c r="G608" s="108">
        <f t="shared" si="288"/>
        <v>971627.3</v>
      </c>
      <c r="H608" s="108">
        <f t="shared" si="288"/>
        <v>944156.6</v>
      </c>
      <c r="I608" s="108">
        <f>+D608/C608*100</f>
        <v>0</v>
      </c>
      <c r="J608" s="108">
        <f>+E608/C608*100</f>
        <v>7.757607734358767</v>
      </c>
      <c r="K608" s="108">
        <f>+F608/C608*100</f>
        <v>42.95934943393146</v>
      </c>
      <c r="L608" s="108">
        <f>+G608/C608*100</f>
        <v>50.716957168290236</v>
      </c>
      <c r="M608" s="108">
        <f>+H608/C608*100</f>
        <v>49.28304283170978</v>
      </c>
      <c r="N608" s="20"/>
      <c r="O608" s="16"/>
      <c r="P608" s="42"/>
      <c r="Q608" s="16"/>
      <c r="R608" s="16"/>
      <c r="S608" s="25"/>
      <c r="T608" s="24"/>
      <c r="U608" s="24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spans="1:44" ht="18.75">
      <c r="A609" s="49"/>
      <c r="B609" s="17" t="s">
        <v>109</v>
      </c>
      <c r="C609" s="71"/>
      <c r="D609" s="71"/>
      <c r="E609" s="71"/>
      <c r="F609" s="71"/>
      <c r="G609" s="72"/>
      <c r="H609" s="72"/>
      <c r="I609" s="73"/>
      <c r="J609" s="72"/>
      <c r="K609" s="72"/>
      <c r="L609" s="72"/>
      <c r="M609" s="72"/>
      <c r="N609" s="20"/>
      <c r="O609" s="33"/>
      <c r="P609" s="38"/>
      <c r="Q609" s="33"/>
      <c r="R609" s="38"/>
      <c r="S609" s="41"/>
      <c r="T609" s="2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spans="1:44" ht="18.75">
      <c r="A610" s="49"/>
      <c r="B610" s="43" t="s">
        <v>107</v>
      </c>
      <c r="C610" s="75"/>
      <c r="D610" s="75"/>
      <c r="E610" s="75"/>
      <c r="F610" s="75"/>
      <c r="G610" s="76"/>
      <c r="H610" s="76"/>
      <c r="I610" s="77"/>
      <c r="J610" s="76"/>
      <c r="K610" s="76"/>
      <c r="L610" s="76"/>
      <c r="M610" s="76"/>
      <c r="N610" s="20"/>
      <c r="O610" s="33"/>
      <c r="P610" s="38"/>
      <c r="Q610" s="33"/>
      <c r="R610" s="38"/>
      <c r="S610" s="41"/>
      <c r="T610" s="2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spans="1:44" ht="18.75">
      <c r="A611" s="49"/>
      <c r="B611" s="60" t="s">
        <v>19</v>
      </c>
      <c r="C611" s="78">
        <f>+'[2]ก.ควบคุมผลิตภัณฑ์ยาสูบ_65'!$E$336</f>
        <v>13800</v>
      </c>
      <c r="D611" s="78">
        <f>+'[2]ก.ควบคุมผลิตภัณฑ์ยาสูบ_65'!$F$336</f>
        <v>0</v>
      </c>
      <c r="E611" s="78">
        <f>+'[2]ก.ควบคุมผลิตภัณฑ์ยาสูบ_65'!$G$336</f>
        <v>0</v>
      </c>
      <c r="F611" s="78">
        <f>+'[2]ก.ควบคุมผลิตภัณฑ์ยาสูบ_65'!$H$336</f>
        <v>0</v>
      </c>
      <c r="G611" s="85">
        <f>+D611+E611+F611</f>
        <v>0</v>
      </c>
      <c r="H611" s="85">
        <f>+C611-D611-E611-F611</f>
        <v>13800</v>
      </c>
      <c r="I611" s="86">
        <f>+D611/C611*100</f>
        <v>0</v>
      </c>
      <c r="J611" s="81">
        <f>+E611/C611*100</f>
        <v>0</v>
      </c>
      <c r="K611" s="81">
        <f>+F611/C611*100</f>
        <v>0</v>
      </c>
      <c r="L611" s="81">
        <f>+G611/C611*100</f>
        <v>0</v>
      </c>
      <c r="M611" s="81">
        <f>+H611/C611*100</f>
        <v>100</v>
      </c>
      <c r="N611" s="20"/>
      <c r="O611" s="33"/>
      <c r="P611" s="38"/>
      <c r="Q611" s="33"/>
      <c r="R611" s="38"/>
      <c r="S611" s="41"/>
      <c r="T611" s="2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spans="1:44" ht="18.75">
      <c r="A612" s="49"/>
      <c r="B612" s="61" t="s">
        <v>20</v>
      </c>
      <c r="C612" s="78">
        <f>+'[2]ก.ควบคุมผลิตภัณฑ์ยาสูบ_65'!$E$337</f>
        <v>0</v>
      </c>
      <c r="D612" s="78">
        <f>+'[2]ก.ควบคุมผลิตภัณฑ์ยาสูบ_65'!$F$337</f>
        <v>0</v>
      </c>
      <c r="E612" s="78">
        <f>+'[2]ก.ควบคุมผลิตภัณฑ์ยาสูบ_65'!$G$337</f>
        <v>0</v>
      </c>
      <c r="F612" s="78">
        <f>+'[2]ก.ควบคุมผลิตภัณฑ์ยาสูบ_65'!$H$337</f>
        <v>0</v>
      </c>
      <c r="G612" s="79">
        <f>+D612+E612+F612</f>
        <v>0</v>
      </c>
      <c r="H612" s="79">
        <f>+C612-D612-E612-F612</f>
        <v>0</v>
      </c>
      <c r="I612" s="80" t="e">
        <f>+D612/C612*100</f>
        <v>#DIV/0!</v>
      </c>
      <c r="J612" s="81" t="e">
        <f>+E612/C612*100</f>
        <v>#DIV/0!</v>
      </c>
      <c r="K612" s="81" t="e">
        <f>+F612/C612*100</f>
        <v>#DIV/0!</v>
      </c>
      <c r="L612" s="81" t="e">
        <f>+G612/C612*100</f>
        <v>#DIV/0!</v>
      </c>
      <c r="M612" s="81" t="e">
        <f>+H612/C612*100</f>
        <v>#DIV/0!</v>
      </c>
      <c r="N612" s="20"/>
      <c r="O612" s="33"/>
      <c r="P612" s="38"/>
      <c r="Q612" s="33"/>
      <c r="R612" s="38"/>
      <c r="S612" s="41"/>
      <c r="T612" s="2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spans="1:44" ht="18.75">
      <c r="A613" s="49"/>
      <c r="B613" s="62" t="s">
        <v>21</v>
      </c>
      <c r="C613" s="78">
        <f>+'[2]ก.ควบคุมผลิตภัณฑ์ยาสูบ_65'!$E$338</f>
        <v>0</v>
      </c>
      <c r="D613" s="78">
        <f>+'[2]ก.ควบคุมผลิตภัณฑ์ยาสูบ_65'!$F$338</f>
        <v>0</v>
      </c>
      <c r="E613" s="78">
        <f>+'[2]ก.ควบคุมผลิตภัณฑ์ยาสูบ_65'!$G$338</f>
        <v>0</v>
      </c>
      <c r="F613" s="78">
        <f>+'[2]ก.ควบคุมผลิตภัณฑ์ยาสูบ_65'!$H$338</f>
        <v>0</v>
      </c>
      <c r="G613" s="79">
        <f>+D613+E613+F613</f>
        <v>0</v>
      </c>
      <c r="H613" s="79">
        <f>+C613-D613-E613-F613</f>
        <v>0</v>
      </c>
      <c r="I613" s="80" t="e">
        <f>+D613/C613*100</f>
        <v>#DIV/0!</v>
      </c>
      <c r="J613" s="81" t="e">
        <f>+E613/C613*100</f>
        <v>#DIV/0!</v>
      </c>
      <c r="K613" s="81" t="e">
        <f>+F613/C613*100</f>
        <v>#DIV/0!</v>
      </c>
      <c r="L613" s="81" t="e">
        <f>+G613/C613*100</f>
        <v>#DIV/0!</v>
      </c>
      <c r="M613" s="81" t="e">
        <f>+H613/C613*100</f>
        <v>#DIV/0!</v>
      </c>
      <c r="N613" s="20"/>
      <c r="O613" s="33"/>
      <c r="P613" s="38"/>
      <c r="Q613" s="33"/>
      <c r="R613" s="38"/>
      <c r="S613" s="41"/>
      <c r="T613" s="2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spans="1:44" ht="18.75">
      <c r="A614" s="49"/>
      <c r="B614" s="64" t="s">
        <v>13</v>
      </c>
      <c r="C614" s="108">
        <f aca="true" t="shared" si="289" ref="C614:H614">SUM(C611:C613)</f>
        <v>13800</v>
      </c>
      <c r="D614" s="108">
        <f t="shared" si="289"/>
        <v>0</v>
      </c>
      <c r="E614" s="108">
        <f t="shared" si="289"/>
        <v>0</v>
      </c>
      <c r="F614" s="108">
        <f t="shared" si="289"/>
        <v>0</v>
      </c>
      <c r="G614" s="108">
        <f t="shared" si="289"/>
        <v>0</v>
      </c>
      <c r="H614" s="108">
        <f t="shared" si="289"/>
        <v>13800</v>
      </c>
      <c r="I614" s="108">
        <f>+D614/C614*100</f>
        <v>0</v>
      </c>
      <c r="J614" s="108">
        <f>+E614/C614*100</f>
        <v>0</v>
      </c>
      <c r="K614" s="108">
        <f>+F614/C614*100</f>
        <v>0</v>
      </c>
      <c r="L614" s="108">
        <f>+G614/C614*100</f>
        <v>0</v>
      </c>
      <c r="M614" s="108">
        <f>+H614/C614*100</f>
        <v>100</v>
      </c>
      <c r="N614" s="20"/>
      <c r="O614" s="16"/>
      <c r="P614" s="42"/>
      <c r="Q614" s="16"/>
      <c r="R614" s="16"/>
      <c r="S614" s="33"/>
      <c r="T614" s="36"/>
      <c r="U614" s="36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spans="1:44" ht="18.75">
      <c r="A615" s="49"/>
      <c r="B615" s="17" t="s">
        <v>133</v>
      </c>
      <c r="C615" s="70"/>
      <c r="D615" s="70"/>
      <c r="E615" s="70"/>
      <c r="F615" s="70"/>
      <c r="G615" s="72"/>
      <c r="H615" s="72"/>
      <c r="I615" s="73"/>
      <c r="J615" s="72"/>
      <c r="K615" s="72"/>
      <c r="L615" s="72"/>
      <c r="M615" s="72"/>
      <c r="N615" s="20"/>
      <c r="O615" s="33"/>
      <c r="P615" s="38"/>
      <c r="Q615" s="33"/>
      <c r="R615" s="38"/>
      <c r="S615" s="34"/>
      <c r="T615" s="34"/>
      <c r="U615" s="34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spans="1:44" ht="18.75">
      <c r="A616" s="49"/>
      <c r="B616" s="43" t="s">
        <v>110</v>
      </c>
      <c r="C616" s="74"/>
      <c r="D616" s="74"/>
      <c r="E616" s="74"/>
      <c r="F616" s="74"/>
      <c r="G616" s="76"/>
      <c r="H616" s="76"/>
      <c r="I616" s="77"/>
      <c r="J616" s="76"/>
      <c r="K616" s="76"/>
      <c r="L616" s="76"/>
      <c r="M616" s="76"/>
      <c r="N616" s="20"/>
      <c r="O616" s="33"/>
      <c r="P616" s="38"/>
      <c r="Q616" s="33"/>
      <c r="R616" s="38"/>
      <c r="S616" s="34"/>
      <c r="T616" s="34"/>
      <c r="U616" s="34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spans="1:44" ht="18.75">
      <c r="A617" s="49"/>
      <c r="B617" s="60" t="s">
        <v>19</v>
      </c>
      <c r="C617" s="78">
        <f>+'[2]ก.ควบคุมผลิตภัณฑ์ยาสูบ_65'!$E$354</f>
        <v>0</v>
      </c>
      <c r="D617" s="78">
        <f>+'[2]ก.ควบคุมผลิตภัณฑ์ยาสูบ_65'!$F$354</f>
        <v>0</v>
      </c>
      <c r="E617" s="78">
        <f>+'[2]ก.ควบคุมผลิตภัณฑ์ยาสูบ_65'!$G$354</f>
        <v>0</v>
      </c>
      <c r="F617" s="78">
        <f>+'[2]ก.ควบคุมผลิตภัณฑ์ยาสูบ_65'!$H$354</f>
        <v>0</v>
      </c>
      <c r="G617" s="85">
        <f>+D617+E617+F617</f>
        <v>0</v>
      </c>
      <c r="H617" s="85">
        <f>+C617-D617-E617-F617</f>
        <v>0</v>
      </c>
      <c r="I617" s="86" t="e">
        <f>+D617/C617*100</f>
        <v>#DIV/0!</v>
      </c>
      <c r="J617" s="81" t="e">
        <f>+E617/C617*100</f>
        <v>#DIV/0!</v>
      </c>
      <c r="K617" s="87" t="e">
        <f>+F617/C617*100</f>
        <v>#DIV/0!</v>
      </c>
      <c r="L617" s="87" t="e">
        <f>+G617/C617*100</f>
        <v>#DIV/0!</v>
      </c>
      <c r="M617" s="87" t="e">
        <f>+H617/C617*100</f>
        <v>#DIV/0!</v>
      </c>
      <c r="N617" s="20"/>
      <c r="O617" s="33"/>
      <c r="P617" s="38"/>
      <c r="Q617" s="33"/>
      <c r="R617" s="38"/>
      <c r="S617" s="34"/>
      <c r="T617" s="34"/>
      <c r="U617" s="34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spans="1:44" ht="18.75">
      <c r="A618" s="49"/>
      <c r="B618" s="64" t="s">
        <v>13</v>
      </c>
      <c r="C618" s="82">
        <f aca="true" t="shared" si="290" ref="C618:H618">SUM(C617:C617)</f>
        <v>0</v>
      </c>
      <c r="D618" s="82">
        <f t="shared" si="290"/>
        <v>0</v>
      </c>
      <c r="E618" s="82">
        <f t="shared" si="290"/>
        <v>0</v>
      </c>
      <c r="F618" s="82">
        <f t="shared" si="290"/>
        <v>0</v>
      </c>
      <c r="G618" s="82">
        <f t="shared" si="290"/>
        <v>0</v>
      </c>
      <c r="H618" s="82">
        <f t="shared" si="290"/>
        <v>0</v>
      </c>
      <c r="I618" s="83" t="e">
        <f>+D618/C618*100</f>
        <v>#DIV/0!</v>
      </c>
      <c r="J618" s="84" t="e">
        <f>+E618/C618*100</f>
        <v>#DIV/0!</v>
      </c>
      <c r="K618" s="84" t="e">
        <f>+F618/C618*100</f>
        <v>#DIV/0!</v>
      </c>
      <c r="L618" s="84" t="e">
        <f>+G618/C618*100</f>
        <v>#DIV/0!</v>
      </c>
      <c r="M618" s="84" t="e">
        <f>+H618/C618*100</f>
        <v>#DIV/0!</v>
      </c>
      <c r="N618" s="20"/>
      <c r="O618" s="33"/>
      <c r="P618" s="38"/>
      <c r="Q618" s="33"/>
      <c r="R618" s="38"/>
      <c r="S618" s="34"/>
      <c r="T618" s="34"/>
      <c r="U618" s="34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spans="1:44" ht="18.75">
      <c r="A619" s="49"/>
      <c r="B619" s="43" t="s">
        <v>130</v>
      </c>
      <c r="C619" s="74"/>
      <c r="D619" s="74"/>
      <c r="E619" s="74"/>
      <c r="F619" s="74"/>
      <c r="G619" s="76"/>
      <c r="H619" s="76"/>
      <c r="I619" s="77"/>
      <c r="J619" s="76"/>
      <c r="K619" s="76"/>
      <c r="L619" s="76"/>
      <c r="M619" s="76"/>
      <c r="N619" s="20"/>
      <c r="O619" s="33"/>
      <c r="P619" s="38"/>
      <c r="Q619" s="33"/>
      <c r="R619" s="38"/>
      <c r="S619" s="34"/>
      <c r="T619" s="34"/>
      <c r="U619" s="34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spans="1:44" ht="18.75">
      <c r="A620" s="49"/>
      <c r="B620" s="60" t="s">
        <v>19</v>
      </c>
      <c r="C620" s="78">
        <f>+'[2]ก.ควบคุมผลิตภัณฑ์ยาสูบ_65'!$E$379</f>
        <v>0</v>
      </c>
      <c r="D620" s="78">
        <f>+'[2]ก.ควบคุมผลิตภัณฑ์ยาสูบ_65'!$F$379</f>
        <v>0</v>
      </c>
      <c r="E620" s="78">
        <f>+'[2]ก.ควบคุมผลิตภัณฑ์ยาสูบ_65'!$G$379</f>
        <v>0</v>
      </c>
      <c r="F620" s="78">
        <f>+'[2]ก.ควบคุมผลิตภัณฑ์ยาสูบ_65'!$H$379</f>
        <v>0</v>
      </c>
      <c r="G620" s="85">
        <f>+D620+E620+F620</f>
        <v>0</v>
      </c>
      <c r="H620" s="85">
        <f>+C620-D620-E620-F620</f>
        <v>0</v>
      </c>
      <c r="I620" s="86" t="e">
        <f>+D620/C620*100</f>
        <v>#DIV/0!</v>
      </c>
      <c r="J620" s="81" t="e">
        <f>+E620/C620*100</f>
        <v>#DIV/0!</v>
      </c>
      <c r="K620" s="81" t="e">
        <f>+F620/C620*100</f>
        <v>#DIV/0!</v>
      </c>
      <c r="L620" s="81" t="e">
        <f>+G620/C620*100</f>
        <v>#DIV/0!</v>
      </c>
      <c r="M620" s="81" t="e">
        <f>+H620/C620*100</f>
        <v>#DIV/0!</v>
      </c>
      <c r="N620" s="20"/>
      <c r="O620" s="33"/>
      <c r="P620" s="38"/>
      <c r="Q620" s="33"/>
      <c r="R620" s="38"/>
      <c r="S620" s="34"/>
      <c r="T620" s="34"/>
      <c r="U620" s="34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spans="1:44" ht="18.75">
      <c r="A621" s="49"/>
      <c r="B621" s="61" t="s">
        <v>20</v>
      </c>
      <c r="C621" s="78">
        <f>+'[2]ก.ควบคุมผลิตภัณฑ์ยาสูบ_65'!$E$380</f>
        <v>0</v>
      </c>
      <c r="D621" s="78">
        <f>+'[2]ก.ควบคุมผลิตภัณฑ์ยาสูบ_65'!$F$380</f>
        <v>0</v>
      </c>
      <c r="E621" s="78">
        <f>+'[2]ก.ควบคุมผลิตภัณฑ์ยาสูบ_65'!$G$380</f>
        <v>0</v>
      </c>
      <c r="F621" s="78">
        <f>+'[2]ก.ควบคุมผลิตภัณฑ์ยาสูบ_65'!$H$380</f>
        <v>0</v>
      </c>
      <c r="G621" s="79">
        <f>+D621+E621+F621</f>
        <v>0</v>
      </c>
      <c r="H621" s="79">
        <f>+C621-D621-E621-F621</f>
        <v>0</v>
      </c>
      <c r="I621" s="80" t="e">
        <f>+D621/C621*100</f>
        <v>#DIV/0!</v>
      </c>
      <c r="J621" s="81" t="e">
        <f>+E621/C621*100</f>
        <v>#DIV/0!</v>
      </c>
      <c r="K621" s="81" t="e">
        <f>+F621/C621*100</f>
        <v>#DIV/0!</v>
      </c>
      <c r="L621" s="81" t="e">
        <f>+G621/C621*100</f>
        <v>#DIV/0!</v>
      </c>
      <c r="M621" s="81" t="e">
        <f>+H621/C621*100</f>
        <v>#DIV/0!</v>
      </c>
      <c r="N621" s="20"/>
      <c r="O621" s="33"/>
      <c r="P621" s="38"/>
      <c r="Q621" s="33"/>
      <c r="R621" s="38"/>
      <c r="S621" s="34"/>
      <c r="T621" s="34"/>
      <c r="U621" s="34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spans="1:44" ht="18.75">
      <c r="A622" s="49"/>
      <c r="B622" s="64" t="s">
        <v>13</v>
      </c>
      <c r="C622" s="82">
        <f aca="true" t="shared" si="291" ref="C622:H622">SUM(C620:C621)</f>
        <v>0</v>
      </c>
      <c r="D622" s="82">
        <f t="shared" si="291"/>
        <v>0</v>
      </c>
      <c r="E622" s="82">
        <f t="shared" si="291"/>
        <v>0</v>
      </c>
      <c r="F622" s="82">
        <f t="shared" si="291"/>
        <v>0</v>
      </c>
      <c r="G622" s="82">
        <f t="shared" si="291"/>
        <v>0</v>
      </c>
      <c r="H622" s="82">
        <f t="shared" si="291"/>
        <v>0</v>
      </c>
      <c r="I622" s="83" t="e">
        <f>+D622/C622*100</f>
        <v>#DIV/0!</v>
      </c>
      <c r="J622" s="84" t="e">
        <f>+E622/C622*100</f>
        <v>#DIV/0!</v>
      </c>
      <c r="K622" s="84" t="e">
        <f>+F622/C622*100</f>
        <v>#DIV/0!</v>
      </c>
      <c r="L622" s="84" t="e">
        <f>+G622/C622*100</f>
        <v>#DIV/0!</v>
      </c>
      <c r="M622" s="84" t="e">
        <f>+H622/C622*100</f>
        <v>#DIV/0!</v>
      </c>
      <c r="N622" s="20"/>
      <c r="O622" s="33"/>
      <c r="P622" s="38"/>
      <c r="Q622" s="33"/>
      <c r="R622" s="38"/>
      <c r="S622" s="34"/>
      <c r="T622" s="34"/>
      <c r="U622" s="34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spans="1:44" ht="18.75">
      <c r="A623" s="49"/>
      <c r="B623" s="17" t="s">
        <v>128</v>
      </c>
      <c r="C623" s="88"/>
      <c r="D623" s="88"/>
      <c r="E623" s="88"/>
      <c r="F623" s="88"/>
      <c r="G623" s="89"/>
      <c r="H623" s="89"/>
      <c r="I623" s="90"/>
      <c r="J623" s="89"/>
      <c r="K623" s="89"/>
      <c r="L623" s="89"/>
      <c r="M623" s="89"/>
      <c r="N623" s="20"/>
      <c r="O623" s="33"/>
      <c r="P623" s="38"/>
      <c r="Q623" s="33"/>
      <c r="R623" s="38"/>
      <c r="S623" s="34"/>
      <c r="T623" s="34"/>
      <c r="U623" s="34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spans="1:44" ht="18.75">
      <c r="A624" s="49"/>
      <c r="B624" s="43" t="s">
        <v>129</v>
      </c>
      <c r="C624" s="91"/>
      <c r="D624" s="91"/>
      <c r="E624" s="91"/>
      <c r="F624" s="91"/>
      <c r="G624" s="92"/>
      <c r="H624" s="92"/>
      <c r="I624" s="93"/>
      <c r="J624" s="92"/>
      <c r="K624" s="92"/>
      <c r="L624" s="92"/>
      <c r="M624" s="92"/>
      <c r="N624" s="20"/>
      <c r="O624" s="33"/>
      <c r="P624" s="38"/>
      <c r="Q624" s="33"/>
      <c r="R624" s="38"/>
      <c r="S624" s="34"/>
      <c r="T624" s="34"/>
      <c r="U624" s="34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spans="1:44" ht="18.75">
      <c r="A625" s="49"/>
      <c r="B625" s="66" t="s">
        <v>18</v>
      </c>
      <c r="C625" s="94">
        <f>+'[2]ก.ควบคุมผลิตภัณฑ์ยาสูบ_65'!$E$402</f>
        <v>1982700</v>
      </c>
      <c r="D625" s="94">
        <f>+'[2]ก.ควบคุมผลิตภัณฑ์ยาสูบ_65'!$F$402</f>
        <v>0</v>
      </c>
      <c r="E625" s="94">
        <f>+'[2]ก.ควบคุมผลิตภัณฑ์ยาสูบ_65'!$G$402</f>
        <v>0</v>
      </c>
      <c r="F625" s="94">
        <f>+'[2]ก.ควบคุมผลิตภัณฑ์ยาสูบ_65'!$H$402</f>
        <v>1378882.58</v>
      </c>
      <c r="G625" s="95">
        <f>+D625+E625+F625</f>
        <v>1378882.58</v>
      </c>
      <c r="H625" s="95">
        <f>+C625-D625-E625-F625</f>
        <v>603817.4199999999</v>
      </c>
      <c r="I625" s="96">
        <f>+D625/C625*100</f>
        <v>0</v>
      </c>
      <c r="J625" s="95">
        <f>+E625/C625*100</f>
        <v>0</v>
      </c>
      <c r="K625" s="95">
        <f>+F625/C625*100</f>
        <v>69.5456992989358</v>
      </c>
      <c r="L625" s="95">
        <f>+G625/C625*100</f>
        <v>69.5456992989358</v>
      </c>
      <c r="M625" s="95">
        <f>+H625/C625*100</f>
        <v>30.454300701064202</v>
      </c>
      <c r="N625" s="20"/>
      <c r="O625" s="33"/>
      <c r="P625" s="38"/>
      <c r="Q625" s="33"/>
      <c r="R625" s="38"/>
      <c r="S625" s="41"/>
      <c r="T625" s="2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spans="1:44" ht="18.75">
      <c r="A626" s="49"/>
      <c r="B626" s="62" t="s">
        <v>19</v>
      </c>
      <c r="C626" s="97">
        <f>+'[2]ก.ควบคุมผลิตภัณฑ์ยาสูบ_65'!$E$403</f>
        <v>319600</v>
      </c>
      <c r="D626" s="97">
        <f>+'[2]ก.ควบคุมผลิตภัณฑ์ยาสูบ_65'!$F$403</f>
        <v>0</v>
      </c>
      <c r="E626" s="97">
        <f>+'[2]ก.ควบคุมผลิตภัณฑ์ยาสูบ_65'!$G$403</f>
        <v>0</v>
      </c>
      <c r="F626" s="97">
        <f>+'[2]ก.ควบคุมผลิตภัณฑ์ยาสูบ_65'!$H$403</f>
        <v>112861</v>
      </c>
      <c r="G626" s="98">
        <f>+D626+E626+F626</f>
        <v>112861</v>
      </c>
      <c r="H626" s="98">
        <f>+C626-D626-E626-F626</f>
        <v>206739</v>
      </c>
      <c r="I626" s="80">
        <f>+D626/C626*100</f>
        <v>0</v>
      </c>
      <c r="J626" s="98">
        <f>+E626/C626*100</f>
        <v>0</v>
      </c>
      <c r="K626" s="98">
        <f>+F626/C626*100</f>
        <v>35.31320400500626</v>
      </c>
      <c r="L626" s="98">
        <f>+G626/C626*100</f>
        <v>35.31320400500626</v>
      </c>
      <c r="M626" s="98">
        <f>+H626/C626*100</f>
        <v>64.68679599499374</v>
      </c>
      <c r="N626" s="20"/>
      <c r="O626" s="16"/>
      <c r="P626" s="42"/>
      <c r="Q626" s="16"/>
      <c r="R626" s="16"/>
      <c r="S626" s="33"/>
      <c r="T626" s="36"/>
      <c r="U626" s="36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spans="1:44" ht="18.75">
      <c r="A627" s="49"/>
      <c r="B627" s="65" t="s">
        <v>13</v>
      </c>
      <c r="C627" s="82">
        <f aca="true" t="shared" si="292" ref="C627:H627">SUM(C625:C626)</f>
        <v>2302300</v>
      </c>
      <c r="D627" s="82">
        <f t="shared" si="292"/>
        <v>0</v>
      </c>
      <c r="E627" s="82">
        <f t="shared" si="292"/>
        <v>0</v>
      </c>
      <c r="F627" s="82">
        <f t="shared" si="292"/>
        <v>1491743.58</v>
      </c>
      <c r="G627" s="82">
        <f t="shared" si="292"/>
        <v>1491743.58</v>
      </c>
      <c r="H627" s="82">
        <f t="shared" si="292"/>
        <v>810556.4199999999</v>
      </c>
      <c r="I627" s="99">
        <f>+D627/C627*100</f>
        <v>0</v>
      </c>
      <c r="J627" s="100">
        <f>+E627/C627*100</f>
        <v>0</v>
      </c>
      <c r="K627" s="100">
        <f>+F627/C627*100</f>
        <v>64.7936228988403</v>
      </c>
      <c r="L627" s="100">
        <f>+G627/C627*100</f>
        <v>64.7936228988403</v>
      </c>
      <c r="M627" s="100">
        <f>+H627/C627*100</f>
        <v>35.20637710115971</v>
      </c>
      <c r="N627" s="20"/>
      <c r="O627" s="16"/>
      <c r="P627" s="42"/>
      <c r="Q627" s="16"/>
      <c r="R627" s="16"/>
      <c r="S627" s="33"/>
      <c r="T627" s="36"/>
      <c r="U627" s="36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spans="1:44" ht="19.5" thickBot="1">
      <c r="A628" s="49"/>
      <c r="B628" s="18" t="s">
        <v>132</v>
      </c>
      <c r="C628" s="101"/>
      <c r="D628" s="101"/>
      <c r="E628" s="101"/>
      <c r="F628" s="101"/>
      <c r="G628" s="102"/>
      <c r="H628" s="102"/>
      <c r="I628" s="103"/>
      <c r="J628" s="102"/>
      <c r="K628" s="102"/>
      <c r="L628" s="102"/>
      <c r="M628" s="102"/>
      <c r="N628" s="20"/>
      <c r="O628" s="16"/>
      <c r="P628" s="42"/>
      <c r="Q628" s="16"/>
      <c r="R628" s="16"/>
      <c r="S628" s="33"/>
      <c r="T628" s="36"/>
      <c r="U628" s="36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spans="1:44" ht="19.5" thickTop="1">
      <c r="A629" s="50"/>
      <c r="B629" s="60" t="s">
        <v>18</v>
      </c>
      <c r="C629" s="78">
        <f aca="true" t="shared" si="293" ref="C629:H629">+C625</f>
        <v>1982700</v>
      </c>
      <c r="D629" s="78">
        <f t="shared" si="293"/>
        <v>0</v>
      </c>
      <c r="E629" s="78">
        <f t="shared" si="293"/>
        <v>0</v>
      </c>
      <c r="F629" s="78">
        <f t="shared" si="293"/>
        <v>1378882.58</v>
      </c>
      <c r="G629" s="78">
        <f t="shared" si="293"/>
        <v>1378882.58</v>
      </c>
      <c r="H629" s="78">
        <f t="shared" si="293"/>
        <v>603817.4199999999</v>
      </c>
      <c r="I629" s="86">
        <f aca="true" t="shared" si="294" ref="I629:I634">+D629/C629*100</f>
        <v>0</v>
      </c>
      <c r="J629" s="81">
        <f aca="true" t="shared" si="295" ref="J629:J634">+E629/C629*100</f>
        <v>0</v>
      </c>
      <c r="K629" s="81">
        <f aca="true" t="shared" si="296" ref="K629:K634">+F629/C629*100</f>
        <v>69.5456992989358</v>
      </c>
      <c r="L629" s="81">
        <f aca="true" t="shared" si="297" ref="L629:L634">+G629/C629*100</f>
        <v>69.5456992989358</v>
      </c>
      <c r="M629" s="81">
        <f aca="true" t="shared" si="298" ref="M629:M634">+H629/C629*100</f>
        <v>30.454300701064202</v>
      </c>
      <c r="N629" s="20"/>
      <c r="O629" s="16"/>
      <c r="P629" s="42"/>
      <c r="Q629" s="16"/>
      <c r="R629" s="16"/>
      <c r="S629" s="33"/>
      <c r="T629" s="36"/>
      <c r="U629" s="36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spans="1:44" ht="18.75">
      <c r="A630" s="49"/>
      <c r="B630" s="62" t="s">
        <v>19</v>
      </c>
      <c r="C630" s="97">
        <f aca="true" t="shared" si="299" ref="C630:H630">+C604+C611+C617+C620+C626</f>
        <v>1940200</v>
      </c>
      <c r="D630" s="97">
        <f t="shared" si="299"/>
        <v>0</v>
      </c>
      <c r="E630" s="97">
        <f t="shared" si="299"/>
        <v>148619</v>
      </c>
      <c r="F630" s="97">
        <f t="shared" si="299"/>
        <v>626885.4</v>
      </c>
      <c r="G630" s="97">
        <f t="shared" si="299"/>
        <v>775504.4</v>
      </c>
      <c r="H630" s="97">
        <f t="shared" si="299"/>
        <v>1164695.6</v>
      </c>
      <c r="I630" s="86">
        <f t="shared" si="294"/>
        <v>0</v>
      </c>
      <c r="J630" s="81">
        <f t="shared" si="295"/>
        <v>7.659983506854963</v>
      </c>
      <c r="K630" s="81">
        <f t="shared" si="296"/>
        <v>32.310349448510465</v>
      </c>
      <c r="L630" s="81">
        <f t="shared" si="297"/>
        <v>39.97033295536543</v>
      </c>
      <c r="M630" s="81">
        <f t="shared" si="298"/>
        <v>60.029667044634586</v>
      </c>
      <c r="N630" s="20"/>
      <c r="O630" s="16"/>
      <c r="P630" s="42"/>
      <c r="Q630" s="16"/>
      <c r="R630" s="16"/>
      <c r="S630" s="33"/>
      <c r="T630" s="36"/>
      <c r="U630" s="36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spans="1:44" ht="18.75">
      <c r="A631" s="49"/>
      <c r="B631" s="61" t="s">
        <v>20</v>
      </c>
      <c r="C631" s="104">
        <f aca="true" t="shared" si="300" ref="C631:H631">+C605+C612+C621</f>
        <v>308983.89999999997</v>
      </c>
      <c r="D631" s="104">
        <f t="shared" si="300"/>
        <v>0</v>
      </c>
      <c r="E631" s="104">
        <f t="shared" si="300"/>
        <v>0</v>
      </c>
      <c r="F631" s="104">
        <f t="shared" si="300"/>
        <v>308983.89999999997</v>
      </c>
      <c r="G631" s="104">
        <f t="shared" si="300"/>
        <v>308983.89999999997</v>
      </c>
      <c r="H631" s="104">
        <f t="shared" si="300"/>
        <v>0</v>
      </c>
      <c r="I631" s="104">
        <f t="shared" si="294"/>
        <v>0</v>
      </c>
      <c r="J631" s="104">
        <f t="shared" si="295"/>
        <v>0</v>
      </c>
      <c r="K631" s="104">
        <f t="shared" si="296"/>
        <v>100</v>
      </c>
      <c r="L631" s="104">
        <f t="shared" si="297"/>
        <v>100</v>
      </c>
      <c r="M631" s="104">
        <f t="shared" si="298"/>
        <v>0</v>
      </c>
      <c r="N631" s="20"/>
      <c r="O631" s="16"/>
      <c r="P631" s="42"/>
      <c r="Q631" s="16"/>
      <c r="R631" s="16"/>
      <c r="S631" s="33"/>
      <c r="T631" s="36"/>
      <c r="U631" s="36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spans="1:44" ht="18.75">
      <c r="A632" s="49"/>
      <c r="B632" s="62" t="s">
        <v>21</v>
      </c>
      <c r="C632" s="97">
        <f aca="true" t="shared" si="301" ref="C632:H632">+C606+C613</f>
        <v>0</v>
      </c>
      <c r="D632" s="97">
        <f t="shared" si="301"/>
        <v>0</v>
      </c>
      <c r="E632" s="97">
        <f t="shared" si="301"/>
        <v>0</v>
      </c>
      <c r="F632" s="97">
        <f t="shared" si="301"/>
        <v>0</v>
      </c>
      <c r="G632" s="97">
        <f t="shared" si="301"/>
        <v>0</v>
      </c>
      <c r="H632" s="97">
        <f t="shared" si="301"/>
        <v>0</v>
      </c>
      <c r="I632" s="86" t="e">
        <f t="shared" si="294"/>
        <v>#DIV/0!</v>
      </c>
      <c r="J632" s="81" t="e">
        <f t="shared" si="295"/>
        <v>#DIV/0!</v>
      </c>
      <c r="K632" s="81" t="e">
        <f t="shared" si="296"/>
        <v>#DIV/0!</v>
      </c>
      <c r="L632" s="81" t="e">
        <f t="shared" si="297"/>
        <v>#DIV/0!</v>
      </c>
      <c r="M632" s="81" t="e">
        <f t="shared" si="298"/>
        <v>#DIV/0!</v>
      </c>
      <c r="N632" s="20"/>
      <c r="O632" s="16"/>
      <c r="P632" s="42"/>
      <c r="Q632" s="16"/>
      <c r="R632" s="16"/>
      <c r="S632" s="33"/>
      <c r="T632" s="36"/>
      <c r="U632" s="36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spans="1:44" ht="18.75">
      <c r="A633" s="49"/>
      <c r="B633" s="67" t="s">
        <v>22</v>
      </c>
      <c r="C633" s="105">
        <f aca="true" t="shared" si="302" ref="C633:H633">+C607</f>
        <v>0</v>
      </c>
      <c r="D633" s="105">
        <f t="shared" si="302"/>
        <v>0</v>
      </c>
      <c r="E633" s="105">
        <f t="shared" si="302"/>
        <v>0</v>
      </c>
      <c r="F633" s="105">
        <f t="shared" si="302"/>
        <v>0</v>
      </c>
      <c r="G633" s="105">
        <f t="shared" si="302"/>
        <v>0</v>
      </c>
      <c r="H633" s="105">
        <f t="shared" si="302"/>
        <v>0</v>
      </c>
      <c r="I633" s="86" t="e">
        <f t="shared" si="294"/>
        <v>#DIV/0!</v>
      </c>
      <c r="J633" s="81" t="e">
        <f t="shared" si="295"/>
        <v>#DIV/0!</v>
      </c>
      <c r="K633" s="81" t="e">
        <f t="shared" si="296"/>
        <v>#DIV/0!</v>
      </c>
      <c r="L633" s="81" t="e">
        <f t="shared" si="297"/>
        <v>#DIV/0!</v>
      </c>
      <c r="M633" s="81" t="e">
        <f t="shared" si="298"/>
        <v>#DIV/0!</v>
      </c>
      <c r="N633" s="20"/>
      <c r="O633" s="33"/>
      <c r="P633" s="38"/>
      <c r="Q633" s="33"/>
      <c r="R633" s="38"/>
      <c r="S633" s="34"/>
      <c r="T633" s="34"/>
      <c r="U633" s="34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spans="1:44" ht="19.5" thickBot="1">
      <c r="A634" s="109"/>
      <c r="B634" s="68" t="s">
        <v>14</v>
      </c>
      <c r="C634" s="106">
        <f aca="true" t="shared" si="303" ref="C634:H634">SUM(C629:C633)</f>
        <v>4231883.9</v>
      </c>
      <c r="D634" s="106">
        <f t="shared" si="303"/>
        <v>0</v>
      </c>
      <c r="E634" s="106">
        <f t="shared" si="303"/>
        <v>148619</v>
      </c>
      <c r="F634" s="106">
        <f t="shared" si="303"/>
        <v>2314751.88</v>
      </c>
      <c r="G634" s="106">
        <f t="shared" si="303"/>
        <v>2463370.88</v>
      </c>
      <c r="H634" s="106">
        <f t="shared" si="303"/>
        <v>1768513.02</v>
      </c>
      <c r="I634" s="106">
        <f t="shared" si="294"/>
        <v>0</v>
      </c>
      <c r="J634" s="106">
        <f t="shared" si="295"/>
        <v>3.511887459861552</v>
      </c>
      <c r="K634" s="106">
        <f t="shared" si="296"/>
        <v>54.69790605550402</v>
      </c>
      <c r="L634" s="107">
        <f t="shared" si="297"/>
        <v>58.20979351536557</v>
      </c>
      <c r="M634" s="106">
        <f t="shared" si="298"/>
        <v>41.79020648463442</v>
      </c>
      <c r="N634" s="20"/>
      <c r="O634" s="33"/>
      <c r="P634" s="38"/>
      <c r="Q634" s="33"/>
      <c r="R634" s="38"/>
      <c r="S634" s="34"/>
      <c r="T634" s="34"/>
      <c r="U634" s="34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spans="1:44" ht="35.25" thickTop="1">
      <c r="A635" s="69" t="s">
        <v>41</v>
      </c>
      <c r="B635" s="17" t="s">
        <v>42</v>
      </c>
      <c r="C635" s="71"/>
      <c r="D635" s="71"/>
      <c r="E635" s="71"/>
      <c r="F635" s="71"/>
      <c r="G635" s="72"/>
      <c r="H635" s="72"/>
      <c r="I635" s="73"/>
      <c r="J635" s="72"/>
      <c r="K635" s="72"/>
      <c r="L635" s="72"/>
      <c r="M635" s="58"/>
      <c r="N635" s="20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spans="1:44" ht="18.75">
      <c r="A636" s="48" t="s">
        <v>69</v>
      </c>
      <c r="B636" s="43" t="s">
        <v>108</v>
      </c>
      <c r="C636" s="75"/>
      <c r="D636" s="75"/>
      <c r="E636" s="75"/>
      <c r="F636" s="75"/>
      <c r="G636" s="76"/>
      <c r="H636" s="76"/>
      <c r="I636" s="77"/>
      <c r="J636" s="76"/>
      <c r="K636" s="76"/>
      <c r="L636" s="76"/>
      <c r="M636" s="59"/>
      <c r="N636" s="20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spans="1:44" ht="18.75">
      <c r="A637" s="49"/>
      <c r="B637" s="60" t="s">
        <v>19</v>
      </c>
      <c r="C637" s="78">
        <f>+'[2]สถาบันเวชศาสตร์_66'!$E$281</f>
        <v>253100</v>
      </c>
      <c r="D637" s="78">
        <f>+'[2]สถาบันเวชศาสตร์_66'!$F$281</f>
        <v>0</v>
      </c>
      <c r="E637" s="78">
        <f>+'[2]สถาบันเวชศาสตร์_66'!$G$281</f>
        <v>16050</v>
      </c>
      <c r="F637" s="78">
        <f>+'[2]สถาบันเวชศาสตร์_66'!$H$281</f>
        <v>112235</v>
      </c>
      <c r="G637" s="85">
        <f>+D637+E637+F637</f>
        <v>128285</v>
      </c>
      <c r="H637" s="81">
        <f>+C637-D637-E637-F637</f>
        <v>124815</v>
      </c>
      <c r="I637" s="86">
        <f>+D637/C637*100</f>
        <v>0</v>
      </c>
      <c r="J637" s="81">
        <f>+E637/C637*100</f>
        <v>6.341367048597392</v>
      </c>
      <c r="K637" s="98">
        <f>+F637/C637*100</f>
        <v>44.344132753852236</v>
      </c>
      <c r="L637" s="81">
        <f>+G637/C637*100</f>
        <v>50.68549980244963</v>
      </c>
      <c r="M637" s="81">
        <f>+H637/C637*100</f>
        <v>49.31450019755037</v>
      </c>
      <c r="N637" s="39"/>
      <c r="O637" s="40"/>
      <c r="P637" s="40"/>
      <c r="Q637" s="40"/>
      <c r="R637" s="40"/>
      <c r="S637" s="41"/>
      <c r="T637" s="41"/>
      <c r="U637" s="41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spans="1:44" ht="18.75">
      <c r="A638" s="49"/>
      <c r="B638" s="61" t="s">
        <v>20</v>
      </c>
      <c r="C638" s="97">
        <f>+'[2]สถาบันเวชศาสตร์_66'!$E$282</f>
        <v>1765600</v>
      </c>
      <c r="D638" s="97">
        <f>+'[2]สถาบันเวชศาสตร์_66'!$F$282</f>
        <v>0</v>
      </c>
      <c r="E638" s="97">
        <f>+'[2]สถาบันเวชศาสตร์_66'!$G$282</f>
        <v>954600</v>
      </c>
      <c r="F638" s="97">
        <f>+'[2]สถาบันเวชศาสตร์_66'!$H$282</f>
        <v>0</v>
      </c>
      <c r="G638" s="79">
        <f>+D638+E638+F638</f>
        <v>954600</v>
      </c>
      <c r="H638" s="98">
        <f>+C638-D638-E638-F638</f>
        <v>811000</v>
      </c>
      <c r="I638" s="80">
        <f>+D638/C638*100</f>
        <v>0</v>
      </c>
      <c r="J638" s="98">
        <f>+E638/C638*100</f>
        <v>54.066606252831896</v>
      </c>
      <c r="K638" s="98">
        <f>+F638/C638*100</f>
        <v>0</v>
      </c>
      <c r="L638" s="98">
        <f>+G638/C638*100</f>
        <v>54.066606252831896</v>
      </c>
      <c r="M638" s="98">
        <f>+H638/C638*100</f>
        <v>45.9333937471681</v>
      </c>
      <c r="N638" s="39"/>
      <c r="O638" s="40"/>
      <c r="P638" s="40"/>
      <c r="Q638" s="40"/>
      <c r="R638" s="40"/>
      <c r="S638" s="41"/>
      <c r="T638" s="41"/>
      <c r="U638" s="41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spans="1:44" ht="18.75">
      <c r="A639" s="49"/>
      <c r="B639" s="62" t="s">
        <v>21</v>
      </c>
      <c r="C639" s="97">
        <f>+'[2]สถาบันเวชศาสตร์_66'!$E$283</f>
        <v>0</v>
      </c>
      <c r="D639" s="97">
        <f>+'[2]สถาบันเวชศาสตร์_66'!$F$283</f>
        <v>0</v>
      </c>
      <c r="E639" s="97">
        <f>+'[2]สถาบันเวชศาสตร์_66'!$G$283</f>
        <v>0</v>
      </c>
      <c r="F639" s="97">
        <f>+'[2]สถาบันเวชศาสตร์_66'!$H$283</f>
        <v>0</v>
      </c>
      <c r="G639" s="79">
        <f>+D639+E639+F639</f>
        <v>0</v>
      </c>
      <c r="H639" s="98">
        <f>+C639-D639-E639-F639</f>
        <v>0</v>
      </c>
      <c r="I639" s="80" t="e">
        <f>+D639/C639*100</f>
        <v>#DIV/0!</v>
      </c>
      <c r="J639" s="98" t="e">
        <f>+E639/C639*100</f>
        <v>#DIV/0!</v>
      </c>
      <c r="K639" s="98" t="e">
        <f>+F639/C639*100</f>
        <v>#DIV/0!</v>
      </c>
      <c r="L639" s="98" t="e">
        <f>+G639/C639*100</f>
        <v>#DIV/0!</v>
      </c>
      <c r="M639" s="98" t="e">
        <f>+H639/C639*100</f>
        <v>#DIV/0!</v>
      </c>
      <c r="N639" s="39"/>
      <c r="O639" s="40"/>
      <c r="P639" s="40"/>
      <c r="Q639" s="40"/>
      <c r="R639" s="40"/>
      <c r="S639" s="41"/>
      <c r="T639" s="41"/>
      <c r="U639" s="41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spans="1:44" ht="18.75">
      <c r="A640" s="49"/>
      <c r="B640" s="63" t="s">
        <v>22</v>
      </c>
      <c r="C640" s="97">
        <f>+'[2]สถาบันเวชศาสตร์_66'!$E$284</f>
        <v>0</v>
      </c>
      <c r="D640" s="97">
        <f>+'[2]สถาบันเวชศาสตร์_66'!$F$284</f>
        <v>0</v>
      </c>
      <c r="E640" s="97">
        <f>+'[2]สถาบันเวชศาสตร์_66'!$G$284</f>
        <v>0</v>
      </c>
      <c r="F640" s="97">
        <f>+'[2]สถาบันเวชศาสตร์_66'!$H$284</f>
        <v>0</v>
      </c>
      <c r="G640" s="79">
        <f>+D640+E640+F640</f>
        <v>0</v>
      </c>
      <c r="H640" s="98">
        <f>+C640-D640-E640-F640</f>
        <v>0</v>
      </c>
      <c r="I640" s="80" t="e">
        <f>+D640/C640*100</f>
        <v>#DIV/0!</v>
      </c>
      <c r="J640" s="98" t="e">
        <f>+E640/C640*100</f>
        <v>#DIV/0!</v>
      </c>
      <c r="K640" s="98" t="e">
        <f>+F640/C640*100</f>
        <v>#DIV/0!</v>
      </c>
      <c r="L640" s="98" t="e">
        <f>+G640/C640*100</f>
        <v>#DIV/0!</v>
      </c>
      <c r="M640" s="98" t="e">
        <f>+H640/C640*100</f>
        <v>#DIV/0!</v>
      </c>
      <c r="N640" s="39"/>
      <c r="O640" s="40"/>
      <c r="P640" s="40"/>
      <c r="Q640" s="40"/>
      <c r="R640" s="40"/>
      <c r="S640" s="41"/>
      <c r="T640" s="41"/>
      <c r="U640" s="41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spans="1:44" ht="18.75">
      <c r="A641" s="49"/>
      <c r="B641" s="64" t="s">
        <v>13</v>
      </c>
      <c r="C641" s="108">
        <f aca="true" t="shared" si="304" ref="C641:H641">SUM(C637:C640)</f>
        <v>2018700</v>
      </c>
      <c r="D641" s="108">
        <f t="shared" si="304"/>
        <v>0</v>
      </c>
      <c r="E641" s="108">
        <f t="shared" si="304"/>
        <v>970650</v>
      </c>
      <c r="F641" s="108">
        <f t="shared" si="304"/>
        <v>112235</v>
      </c>
      <c r="G641" s="108">
        <f t="shared" si="304"/>
        <v>1082885</v>
      </c>
      <c r="H641" s="108">
        <f t="shared" si="304"/>
        <v>935815</v>
      </c>
      <c r="I641" s="108">
        <f>+D641/C641*100</f>
        <v>0</v>
      </c>
      <c r="J641" s="108">
        <f>+E641/C641*100</f>
        <v>48.08292465448061</v>
      </c>
      <c r="K641" s="108">
        <f>+F641/C641*100</f>
        <v>5.559766186159409</v>
      </c>
      <c r="L641" s="108">
        <f>+G641/C641*100</f>
        <v>53.642690840640014</v>
      </c>
      <c r="M641" s="108">
        <f>+H641/C641*100</f>
        <v>46.357309159359986</v>
      </c>
      <c r="N641" s="20"/>
      <c r="O641" s="16"/>
      <c r="P641" s="42"/>
      <c r="Q641" s="16"/>
      <c r="R641" s="16"/>
      <c r="S641" s="25"/>
      <c r="T641" s="24"/>
      <c r="U641" s="24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spans="1:44" ht="18.75">
      <c r="A642" s="49"/>
      <c r="B642" s="17" t="s">
        <v>109</v>
      </c>
      <c r="C642" s="71"/>
      <c r="D642" s="71"/>
      <c r="E642" s="71"/>
      <c r="F642" s="71"/>
      <c r="G642" s="72"/>
      <c r="H642" s="72"/>
      <c r="I642" s="73"/>
      <c r="J642" s="72"/>
      <c r="K642" s="72"/>
      <c r="L642" s="72"/>
      <c r="M642" s="72"/>
      <c r="N642" s="20"/>
      <c r="O642" s="33"/>
      <c r="P642" s="38"/>
      <c r="Q642" s="33"/>
      <c r="R642" s="38"/>
      <c r="S642" s="41"/>
      <c r="T642" s="2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spans="1:44" ht="18.75">
      <c r="A643" s="49"/>
      <c r="B643" s="43" t="s">
        <v>107</v>
      </c>
      <c r="C643" s="75"/>
      <c r="D643" s="75"/>
      <c r="E643" s="75"/>
      <c r="F643" s="75"/>
      <c r="G643" s="76"/>
      <c r="H643" s="76"/>
      <c r="I643" s="77"/>
      <c r="J643" s="76"/>
      <c r="K643" s="76"/>
      <c r="L643" s="76"/>
      <c r="M643" s="76"/>
      <c r="N643" s="20"/>
      <c r="O643" s="33"/>
      <c r="P643" s="38"/>
      <c r="Q643" s="33"/>
      <c r="R643" s="38"/>
      <c r="S643" s="41"/>
      <c r="T643" s="2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spans="1:44" ht="18.75">
      <c r="A644" s="49"/>
      <c r="B644" s="60" t="s">
        <v>19</v>
      </c>
      <c r="C644" s="78">
        <f>+'[2]สถาบันเวชศาสตร์_66'!$E$336</f>
        <v>2602000</v>
      </c>
      <c r="D644" s="78">
        <f>+'[2]สถาบันเวชศาสตร์_66'!$F$336</f>
        <v>0</v>
      </c>
      <c r="E644" s="78">
        <f>+'[2]สถาบันเวชศาสตร์_66'!$G$336</f>
        <v>0</v>
      </c>
      <c r="F644" s="78">
        <f>+'[2]สถาบันเวชศาสตร์_66'!$H$336</f>
        <v>1123741.89</v>
      </c>
      <c r="G644" s="85">
        <f>+D644+E644+F644</f>
        <v>1123741.89</v>
      </c>
      <c r="H644" s="85">
        <f>+C644-D644-E644-F644</f>
        <v>1478258.11</v>
      </c>
      <c r="I644" s="86">
        <f>+D644/C644*100</f>
        <v>0</v>
      </c>
      <c r="J644" s="81">
        <f>+E644/C644*100</f>
        <v>0</v>
      </c>
      <c r="K644" s="81">
        <f>+F644/C644*100</f>
        <v>43.187620676402766</v>
      </c>
      <c r="L644" s="81">
        <f>+G644/C644*100</f>
        <v>43.187620676402766</v>
      </c>
      <c r="M644" s="81">
        <f>+H644/C644*100</f>
        <v>56.81237932359724</v>
      </c>
      <c r="N644" s="20"/>
      <c r="O644" s="33"/>
      <c r="P644" s="38"/>
      <c r="Q644" s="33"/>
      <c r="R644" s="38"/>
      <c r="S644" s="41"/>
      <c r="T644" s="2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spans="1:44" ht="18.75">
      <c r="A645" s="49"/>
      <c r="B645" s="61" t="s">
        <v>20</v>
      </c>
      <c r="C645" s="78">
        <f>+'[2]สถาบันเวชศาสตร์_66'!$E$337</f>
        <v>0</v>
      </c>
      <c r="D645" s="78">
        <f>+'[2]สถาบันเวชศาสตร์_66'!$F$337</f>
        <v>0</v>
      </c>
      <c r="E645" s="78">
        <f>+'[2]สถาบันเวชศาสตร์_66'!$G$337</f>
        <v>0</v>
      </c>
      <c r="F645" s="78">
        <f>+'[2]สถาบันเวชศาสตร์_66'!$H$337</f>
        <v>0</v>
      </c>
      <c r="G645" s="79">
        <f>+D645+E645+F645</f>
        <v>0</v>
      </c>
      <c r="H645" s="79">
        <f>+C645-D645-E645-F645</f>
        <v>0</v>
      </c>
      <c r="I645" s="80" t="e">
        <f>+D645/C645*100</f>
        <v>#DIV/0!</v>
      </c>
      <c r="J645" s="81" t="e">
        <f>+E645/C645*100</f>
        <v>#DIV/0!</v>
      </c>
      <c r="K645" s="81" t="e">
        <f>+F645/C645*100</f>
        <v>#DIV/0!</v>
      </c>
      <c r="L645" s="81" t="e">
        <f>+G645/C645*100</f>
        <v>#DIV/0!</v>
      </c>
      <c r="M645" s="81" t="e">
        <f>+H645/C645*100</f>
        <v>#DIV/0!</v>
      </c>
      <c r="N645" s="20"/>
      <c r="O645" s="33"/>
      <c r="P645" s="38"/>
      <c r="Q645" s="33"/>
      <c r="R645" s="38"/>
      <c r="S645" s="41"/>
      <c r="T645" s="2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spans="1:44" ht="18.75">
      <c r="A646" s="49"/>
      <c r="B646" s="62" t="s">
        <v>21</v>
      </c>
      <c r="C646" s="78">
        <f>+'[2]สถาบันเวชศาสตร์_66'!$E$338</f>
        <v>0</v>
      </c>
      <c r="D646" s="78">
        <f>+'[2]สถาบันเวชศาสตร์_66'!$F$338</f>
        <v>0</v>
      </c>
      <c r="E646" s="78">
        <f>+'[2]สถาบันเวชศาสตร์_66'!$G$338</f>
        <v>0</v>
      </c>
      <c r="F646" s="78">
        <f>+'[2]สถาบันเวชศาสตร์_66'!$H$338</f>
        <v>0</v>
      </c>
      <c r="G646" s="79">
        <f>+D646+E646+F646</f>
        <v>0</v>
      </c>
      <c r="H646" s="79">
        <f>+C646-D646-E646-F646</f>
        <v>0</v>
      </c>
      <c r="I646" s="80" t="e">
        <f>+D646/C646*100</f>
        <v>#DIV/0!</v>
      </c>
      <c r="J646" s="81" t="e">
        <f>+E646/C646*100</f>
        <v>#DIV/0!</v>
      </c>
      <c r="K646" s="81" t="e">
        <f>+F646/C646*100</f>
        <v>#DIV/0!</v>
      </c>
      <c r="L646" s="81" t="e">
        <f>+G646/C646*100</f>
        <v>#DIV/0!</v>
      </c>
      <c r="M646" s="81" t="e">
        <f>+H646/C646*100</f>
        <v>#DIV/0!</v>
      </c>
      <c r="N646" s="20"/>
      <c r="O646" s="33"/>
      <c r="P646" s="38"/>
      <c r="Q646" s="33"/>
      <c r="R646" s="38"/>
      <c r="S646" s="41"/>
      <c r="T646" s="2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spans="1:44" ht="18.75">
      <c r="A647" s="49"/>
      <c r="B647" s="64" t="s">
        <v>13</v>
      </c>
      <c r="C647" s="108">
        <f aca="true" t="shared" si="305" ref="C647:H647">SUM(C644:C646)</f>
        <v>2602000</v>
      </c>
      <c r="D647" s="108">
        <f t="shared" si="305"/>
        <v>0</v>
      </c>
      <c r="E647" s="108">
        <f t="shared" si="305"/>
        <v>0</v>
      </c>
      <c r="F647" s="108">
        <f t="shared" si="305"/>
        <v>1123741.89</v>
      </c>
      <c r="G647" s="108">
        <f t="shared" si="305"/>
        <v>1123741.89</v>
      </c>
      <c r="H647" s="108">
        <f t="shared" si="305"/>
        <v>1478258.11</v>
      </c>
      <c r="I647" s="108">
        <f>+D647/C647*100</f>
        <v>0</v>
      </c>
      <c r="J647" s="108">
        <f>+E647/C647*100</f>
        <v>0</v>
      </c>
      <c r="K647" s="108">
        <f>+F647/C647*100</f>
        <v>43.187620676402766</v>
      </c>
      <c r="L647" s="108">
        <f>+G647/C647*100</f>
        <v>43.187620676402766</v>
      </c>
      <c r="M647" s="108">
        <f>+H647/C647*100</f>
        <v>56.81237932359724</v>
      </c>
      <c r="N647" s="20"/>
      <c r="O647" s="16"/>
      <c r="P647" s="42"/>
      <c r="Q647" s="16"/>
      <c r="R647" s="16"/>
      <c r="S647" s="33"/>
      <c r="T647" s="36"/>
      <c r="U647" s="36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spans="1:44" ht="18.75">
      <c r="A648" s="49"/>
      <c r="B648" s="17" t="s">
        <v>133</v>
      </c>
      <c r="C648" s="70"/>
      <c r="D648" s="70"/>
      <c r="E648" s="70"/>
      <c r="F648" s="70"/>
      <c r="G648" s="72"/>
      <c r="H648" s="72"/>
      <c r="I648" s="73"/>
      <c r="J648" s="72"/>
      <c r="K648" s="72"/>
      <c r="L648" s="72"/>
      <c r="M648" s="72"/>
      <c r="N648" s="20"/>
      <c r="O648" s="33"/>
      <c r="P648" s="38"/>
      <c r="Q648" s="33"/>
      <c r="R648" s="38"/>
      <c r="S648" s="34"/>
      <c r="T648" s="34"/>
      <c r="U648" s="34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spans="1:44" ht="18.75">
      <c r="A649" s="49"/>
      <c r="B649" s="43" t="s">
        <v>110</v>
      </c>
      <c r="C649" s="74"/>
      <c r="D649" s="74"/>
      <c r="E649" s="74"/>
      <c r="F649" s="74"/>
      <c r="G649" s="76"/>
      <c r="H649" s="76"/>
      <c r="I649" s="77"/>
      <c r="J649" s="76"/>
      <c r="K649" s="76"/>
      <c r="L649" s="76"/>
      <c r="M649" s="76"/>
      <c r="N649" s="20"/>
      <c r="O649" s="33"/>
      <c r="P649" s="38"/>
      <c r="Q649" s="33"/>
      <c r="R649" s="38"/>
      <c r="S649" s="34"/>
      <c r="T649" s="34"/>
      <c r="U649" s="34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spans="1:44" ht="18.75">
      <c r="A650" s="49"/>
      <c r="B650" s="60" t="s">
        <v>19</v>
      </c>
      <c r="C650" s="78">
        <f>+'[2]สถาบันเวชศาสตร์_66'!$E$354</f>
        <v>0</v>
      </c>
      <c r="D650" s="78">
        <f>+'[2]สถาบันเวชศาสตร์_66'!$F$354</f>
        <v>0</v>
      </c>
      <c r="E650" s="78">
        <f>+'[2]สถาบันเวชศาสตร์_66'!$G$354</f>
        <v>0</v>
      </c>
      <c r="F650" s="78">
        <f>+'[2]สถาบันเวชศาสตร์_66'!$H$354</f>
        <v>0</v>
      </c>
      <c r="G650" s="85">
        <f>+D650+E650+F650</f>
        <v>0</v>
      </c>
      <c r="H650" s="85">
        <f>+C650-D650-E650-F650</f>
        <v>0</v>
      </c>
      <c r="I650" s="86" t="e">
        <f>+D650/C650*100</f>
        <v>#DIV/0!</v>
      </c>
      <c r="J650" s="81" t="e">
        <f>+E650/C650*100</f>
        <v>#DIV/0!</v>
      </c>
      <c r="K650" s="87" t="e">
        <f>+F650/C650*100</f>
        <v>#DIV/0!</v>
      </c>
      <c r="L650" s="87" t="e">
        <f>+G650/C650*100</f>
        <v>#DIV/0!</v>
      </c>
      <c r="M650" s="87" t="e">
        <f>+H650/C650*100</f>
        <v>#DIV/0!</v>
      </c>
      <c r="N650" s="20"/>
      <c r="O650" s="33"/>
      <c r="P650" s="38"/>
      <c r="Q650" s="33"/>
      <c r="R650" s="38"/>
      <c r="S650" s="34"/>
      <c r="T650" s="34"/>
      <c r="U650" s="34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spans="1:44" ht="18.75">
      <c r="A651" s="49"/>
      <c r="B651" s="64" t="s">
        <v>13</v>
      </c>
      <c r="C651" s="82">
        <f aca="true" t="shared" si="306" ref="C651:H651">SUM(C650:C650)</f>
        <v>0</v>
      </c>
      <c r="D651" s="82">
        <f t="shared" si="306"/>
        <v>0</v>
      </c>
      <c r="E651" s="82">
        <f t="shared" si="306"/>
        <v>0</v>
      </c>
      <c r="F651" s="82">
        <f t="shared" si="306"/>
        <v>0</v>
      </c>
      <c r="G651" s="82">
        <f t="shared" si="306"/>
        <v>0</v>
      </c>
      <c r="H651" s="82">
        <f t="shared" si="306"/>
        <v>0</v>
      </c>
      <c r="I651" s="83" t="e">
        <f>+D651/C651*100</f>
        <v>#DIV/0!</v>
      </c>
      <c r="J651" s="84" t="e">
        <f>+E651/C651*100</f>
        <v>#DIV/0!</v>
      </c>
      <c r="K651" s="84" t="e">
        <f>+F651/C651*100</f>
        <v>#DIV/0!</v>
      </c>
      <c r="L651" s="84" t="e">
        <f>+G651/C651*100</f>
        <v>#DIV/0!</v>
      </c>
      <c r="M651" s="84" t="e">
        <f>+H651/C651*100</f>
        <v>#DIV/0!</v>
      </c>
      <c r="N651" s="20"/>
      <c r="O651" s="33"/>
      <c r="P651" s="38"/>
      <c r="Q651" s="33"/>
      <c r="R651" s="38"/>
      <c r="S651" s="34"/>
      <c r="T651" s="34"/>
      <c r="U651" s="34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spans="1:44" ht="18.75">
      <c r="A652" s="49"/>
      <c r="B652" s="43" t="s">
        <v>130</v>
      </c>
      <c r="C652" s="74"/>
      <c r="D652" s="74"/>
      <c r="E652" s="74"/>
      <c r="F652" s="74"/>
      <c r="G652" s="76"/>
      <c r="H652" s="76"/>
      <c r="I652" s="77"/>
      <c r="J652" s="76"/>
      <c r="K652" s="76"/>
      <c r="L652" s="76"/>
      <c r="M652" s="76"/>
      <c r="N652" s="20"/>
      <c r="O652" s="33"/>
      <c r="P652" s="38"/>
      <c r="Q652" s="33"/>
      <c r="R652" s="38"/>
      <c r="S652" s="34"/>
      <c r="T652" s="34"/>
      <c r="U652" s="34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spans="1:44" ht="18.75">
      <c r="A653" s="49"/>
      <c r="B653" s="60" t="s">
        <v>19</v>
      </c>
      <c r="C653" s="78">
        <f>+'[2]สถาบันเวชศาสตร์_66'!$E$379</f>
        <v>0</v>
      </c>
      <c r="D653" s="78">
        <f>+'[2]สถาบันเวชศาสตร์_66'!$F$379</f>
        <v>0</v>
      </c>
      <c r="E653" s="78">
        <f>+'[2]สถาบันเวชศาสตร์_66'!$G$379</f>
        <v>0</v>
      </c>
      <c r="F653" s="78">
        <f>+'[2]สถาบันเวชศาสตร์_66'!$H$379</f>
        <v>0</v>
      </c>
      <c r="G653" s="85">
        <f>+D653+E653+F653</f>
        <v>0</v>
      </c>
      <c r="H653" s="85">
        <f>+C653-D653-E653-F653</f>
        <v>0</v>
      </c>
      <c r="I653" s="86" t="e">
        <f>+D653/C653*100</f>
        <v>#DIV/0!</v>
      </c>
      <c r="J653" s="81" t="e">
        <f>+E653/C653*100</f>
        <v>#DIV/0!</v>
      </c>
      <c r="K653" s="81" t="e">
        <f>+F653/C653*100</f>
        <v>#DIV/0!</v>
      </c>
      <c r="L653" s="81" t="e">
        <f>+G653/C653*100</f>
        <v>#DIV/0!</v>
      </c>
      <c r="M653" s="81" t="e">
        <f>+H653/C653*100</f>
        <v>#DIV/0!</v>
      </c>
      <c r="N653" s="20"/>
      <c r="O653" s="33"/>
      <c r="P653" s="38"/>
      <c r="Q653" s="33"/>
      <c r="R653" s="38"/>
      <c r="S653" s="34"/>
      <c r="T653" s="34"/>
      <c r="U653" s="34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spans="1:44" ht="18.75">
      <c r="A654" s="49"/>
      <c r="B654" s="61" t="s">
        <v>20</v>
      </c>
      <c r="C654" s="78">
        <f>+'[2]สถาบันเวชศาสตร์_66'!$E$380</f>
        <v>0</v>
      </c>
      <c r="D654" s="78">
        <f>+'[2]สถาบันเวชศาสตร์_66'!$F$380</f>
        <v>0</v>
      </c>
      <c r="E654" s="78">
        <f>+'[2]สถาบันเวชศาสตร์_66'!$G$380</f>
        <v>0</v>
      </c>
      <c r="F654" s="78">
        <f>+'[2]สถาบันเวชศาสตร์_66'!$H$380</f>
        <v>0</v>
      </c>
      <c r="G654" s="79">
        <f>+D654+E654+F654</f>
        <v>0</v>
      </c>
      <c r="H654" s="79">
        <f>+C654-D654-E654-F654</f>
        <v>0</v>
      </c>
      <c r="I654" s="80" t="e">
        <f>+D654/C654*100</f>
        <v>#DIV/0!</v>
      </c>
      <c r="J654" s="81" t="e">
        <f>+E654/C654*100</f>
        <v>#DIV/0!</v>
      </c>
      <c r="K654" s="81" t="e">
        <f>+F654/C654*100</f>
        <v>#DIV/0!</v>
      </c>
      <c r="L654" s="81" t="e">
        <f>+G654/C654*100</f>
        <v>#DIV/0!</v>
      </c>
      <c r="M654" s="81" t="e">
        <f>+H654/C654*100</f>
        <v>#DIV/0!</v>
      </c>
      <c r="N654" s="20"/>
      <c r="O654" s="33"/>
      <c r="P654" s="38"/>
      <c r="Q654" s="33"/>
      <c r="R654" s="38"/>
      <c r="S654" s="34"/>
      <c r="T654" s="34"/>
      <c r="U654" s="34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spans="1:44" ht="18.75">
      <c r="A655" s="49"/>
      <c r="B655" s="64" t="s">
        <v>13</v>
      </c>
      <c r="C655" s="82">
        <f aca="true" t="shared" si="307" ref="C655:H655">SUM(C653:C654)</f>
        <v>0</v>
      </c>
      <c r="D655" s="82">
        <f t="shared" si="307"/>
        <v>0</v>
      </c>
      <c r="E655" s="82">
        <f t="shared" si="307"/>
        <v>0</v>
      </c>
      <c r="F655" s="82">
        <f t="shared" si="307"/>
        <v>0</v>
      </c>
      <c r="G655" s="82">
        <f t="shared" si="307"/>
        <v>0</v>
      </c>
      <c r="H655" s="82">
        <f t="shared" si="307"/>
        <v>0</v>
      </c>
      <c r="I655" s="83" t="e">
        <f>+D655/C655*100</f>
        <v>#DIV/0!</v>
      </c>
      <c r="J655" s="84" t="e">
        <f>+E655/C655*100</f>
        <v>#DIV/0!</v>
      </c>
      <c r="K655" s="84" t="e">
        <f>+F655/C655*100</f>
        <v>#DIV/0!</v>
      </c>
      <c r="L655" s="84" t="e">
        <f>+G655/C655*100</f>
        <v>#DIV/0!</v>
      </c>
      <c r="M655" s="84" t="e">
        <f>+H655/C655*100</f>
        <v>#DIV/0!</v>
      </c>
      <c r="N655" s="20"/>
      <c r="O655" s="33"/>
      <c r="P655" s="38"/>
      <c r="Q655" s="33"/>
      <c r="R655" s="38"/>
      <c r="S655" s="34"/>
      <c r="T655" s="34"/>
      <c r="U655" s="34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spans="1:44" ht="18.75">
      <c r="A656" s="49"/>
      <c r="B656" s="17" t="s">
        <v>128</v>
      </c>
      <c r="C656" s="88"/>
      <c r="D656" s="88"/>
      <c r="E656" s="88"/>
      <c r="F656" s="88"/>
      <c r="G656" s="89"/>
      <c r="H656" s="89"/>
      <c r="I656" s="90"/>
      <c r="J656" s="89"/>
      <c r="K656" s="89"/>
      <c r="L656" s="89"/>
      <c r="M656" s="89"/>
      <c r="N656" s="20"/>
      <c r="O656" s="33"/>
      <c r="P656" s="38"/>
      <c r="Q656" s="33"/>
      <c r="R656" s="38"/>
      <c r="S656" s="34"/>
      <c r="T656" s="34"/>
      <c r="U656" s="34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spans="1:44" ht="18.75">
      <c r="A657" s="49"/>
      <c r="B657" s="43" t="s">
        <v>129</v>
      </c>
      <c r="C657" s="91"/>
      <c r="D657" s="91"/>
      <c r="E657" s="91"/>
      <c r="F657" s="91"/>
      <c r="G657" s="92"/>
      <c r="H657" s="92"/>
      <c r="I657" s="93"/>
      <c r="J657" s="92"/>
      <c r="K657" s="92"/>
      <c r="L657" s="92"/>
      <c r="M657" s="92"/>
      <c r="N657" s="20"/>
      <c r="O657" s="33"/>
      <c r="P657" s="38"/>
      <c r="Q657" s="33"/>
      <c r="R657" s="38"/>
      <c r="S657" s="34"/>
      <c r="T657" s="34"/>
      <c r="U657" s="34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spans="1:44" ht="18.75">
      <c r="A658" s="49"/>
      <c r="B658" s="66" t="s">
        <v>18</v>
      </c>
      <c r="C658" s="94">
        <f>+'[2]สถาบันเวชศาสตร์_66'!$E$402</f>
        <v>840600</v>
      </c>
      <c r="D658" s="94">
        <f>+'[2]สถาบันเวชศาสตร์_66'!$F$402</f>
        <v>0</v>
      </c>
      <c r="E658" s="94">
        <f>+'[2]สถาบันเวชศาสตร์_66'!$G$402</f>
        <v>0</v>
      </c>
      <c r="F658" s="94">
        <f>+'[2]สถาบันเวชศาสตร์_66'!$H$402</f>
        <v>634960</v>
      </c>
      <c r="G658" s="95">
        <f>+D658+E658+F658</f>
        <v>634960</v>
      </c>
      <c r="H658" s="95">
        <f>+C658-D658-E658-F658</f>
        <v>205640</v>
      </c>
      <c r="I658" s="96">
        <f>+D658/C658*100</f>
        <v>0</v>
      </c>
      <c r="J658" s="95">
        <f>+E658/C658*100</f>
        <v>0</v>
      </c>
      <c r="K658" s="95">
        <f>+F658/C658*100</f>
        <v>75.53652153223888</v>
      </c>
      <c r="L658" s="95">
        <f>+G658/C658*100</f>
        <v>75.53652153223888</v>
      </c>
      <c r="M658" s="95">
        <f>+H658/C658*100</f>
        <v>24.463478467761124</v>
      </c>
      <c r="N658" s="20"/>
      <c r="O658" s="33"/>
      <c r="P658" s="38"/>
      <c r="Q658" s="33"/>
      <c r="R658" s="38"/>
      <c r="S658" s="41"/>
      <c r="T658" s="2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spans="1:44" ht="18.75">
      <c r="A659" s="49"/>
      <c r="B659" s="62" t="s">
        <v>19</v>
      </c>
      <c r="C659" s="97">
        <f>+'[2]สถาบันเวชศาสตร์_66'!$E$403</f>
        <v>1864900</v>
      </c>
      <c r="D659" s="97">
        <f>+'[2]สถาบันเวชศาสตร์_66'!$F$403</f>
        <v>0</v>
      </c>
      <c r="E659" s="97">
        <f>+'[2]สถาบันเวชศาสตร์_66'!$G$403</f>
        <v>0</v>
      </c>
      <c r="F659" s="97">
        <f>+'[2]สถาบันเวชศาสตร์_66'!$H$403</f>
        <v>752219</v>
      </c>
      <c r="G659" s="98">
        <f>+D659+E659+F659</f>
        <v>752219</v>
      </c>
      <c r="H659" s="98">
        <f>+C659-D659-E659-F659</f>
        <v>1112681</v>
      </c>
      <c r="I659" s="80">
        <f>+D659/C659*100</f>
        <v>0</v>
      </c>
      <c r="J659" s="98">
        <f>+E659/C659*100</f>
        <v>0</v>
      </c>
      <c r="K659" s="98">
        <f>+F659/C659*100</f>
        <v>40.33562121293367</v>
      </c>
      <c r="L659" s="98">
        <f>+G659/C659*100</f>
        <v>40.33562121293367</v>
      </c>
      <c r="M659" s="98">
        <f>+H659/C659*100</f>
        <v>59.66437878706633</v>
      </c>
      <c r="N659" s="20"/>
      <c r="O659" s="16"/>
      <c r="P659" s="42"/>
      <c r="Q659" s="16"/>
      <c r="R659" s="16"/>
      <c r="S659" s="33"/>
      <c r="T659" s="36"/>
      <c r="U659" s="36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spans="1:44" ht="18.75">
      <c r="A660" s="49"/>
      <c r="B660" s="65" t="s">
        <v>13</v>
      </c>
      <c r="C660" s="82">
        <f aca="true" t="shared" si="308" ref="C660:H660">SUM(C658:C659)</f>
        <v>2705500</v>
      </c>
      <c r="D660" s="82">
        <f t="shared" si="308"/>
        <v>0</v>
      </c>
      <c r="E660" s="82">
        <f t="shared" si="308"/>
        <v>0</v>
      </c>
      <c r="F660" s="82">
        <f t="shared" si="308"/>
        <v>1387179</v>
      </c>
      <c r="G660" s="82">
        <f t="shared" si="308"/>
        <v>1387179</v>
      </c>
      <c r="H660" s="82">
        <f t="shared" si="308"/>
        <v>1318321</v>
      </c>
      <c r="I660" s="99">
        <f>+D660/C660*100</f>
        <v>0</v>
      </c>
      <c r="J660" s="100">
        <f>+E660/C660*100</f>
        <v>0</v>
      </c>
      <c r="K660" s="100">
        <f>+F660/C660*100</f>
        <v>51.27255590463869</v>
      </c>
      <c r="L660" s="100">
        <f>+G660/C660*100</f>
        <v>51.27255590463869</v>
      </c>
      <c r="M660" s="100">
        <f>+H660/C660*100</f>
        <v>48.7274440953613</v>
      </c>
      <c r="N660" s="20"/>
      <c r="O660" s="16"/>
      <c r="P660" s="42"/>
      <c r="Q660" s="16"/>
      <c r="R660" s="16"/>
      <c r="S660" s="33"/>
      <c r="T660" s="36"/>
      <c r="U660" s="36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spans="1:44" ht="19.5" thickBot="1">
      <c r="A661" s="49"/>
      <c r="B661" s="18" t="s">
        <v>132</v>
      </c>
      <c r="C661" s="101"/>
      <c r="D661" s="101"/>
      <c r="E661" s="101"/>
      <c r="F661" s="101"/>
      <c r="G661" s="102"/>
      <c r="H661" s="102"/>
      <c r="I661" s="103"/>
      <c r="J661" s="102"/>
      <c r="K661" s="102"/>
      <c r="L661" s="102"/>
      <c r="M661" s="102"/>
      <c r="N661" s="20"/>
      <c r="O661" s="16"/>
      <c r="P661" s="42"/>
      <c r="Q661" s="16"/>
      <c r="R661" s="16"/>
      <c r="S661" s="33"/>
      <c r="T661" s="36"/>
      <c r="U661" s="36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spans="1:44" ht="19.5" thickTop="1">
      <c r="A662" s="50"/>
      <c r="B662" s="60" t="s">
        <v>18</v>
      </c>
      <c r="C662" s="78">
        <f aca="true" t="shared" si="309" ref="C662:H662">+C658</f>
        <v>840600</v>
      </c>
      <c r="D662" s="78">
        <f t="shared" si="309"/>
        <v>0</v>
      </c>
      <c r="E662" s="78">
        <f t="shared" si="309"/>
        <v>0</v>
      </c>
      <c r="F662" s="78">
        <f t="shared" si="309"/>
        <v>634960</v>
      </c>
      <c r="G662" s="78">
        <f t="shared" si="309"/>
        <v>634960</v>
      </c>
      <c r="H662" s="78">
        <f t="shared" si="309"/>
        <v>205640</v>
      </c>
      <c r="I662" s="86">
        <f aca="true" t="shared" si="310" ref="I662:I667">+D662/C662*100</f>
        <v>0</v>
      </c>
      <c r="J662" s="81">
        <f aca="true" t="shared" si="311" ref="J662:J667">+E662/C662*100</f>
        <v>0</v>
      </c>
      <c r="K662" s="81">
        <f aca="true" t="shared" si="312" ref="K662:K667">+F662/C662*100</f>
        <v>75.53652153223888</v>
      </c>
      <c r="L662" s="81">
        <f aca="true" t="shared" si="313" ref="L662:L667">+G662/C662*100</f>
        <v>75.53652153223888</v>
      </c>
      <c r="M662" s="81">
        <f aca="true" t="shared" si="314" ref="M662:M667">+H662/C662*100</f>
        <v>24.463478467761124</v>
      </c>
      <c r="N662" s="20"/>
      <c r="O662" s="16"/>
      <c r="P662" s="42"/>
      <c r="Q662" s="16"/>
      <c r="R662" s="16"/>
      <c r="S662" s="33"/>
      <c r="T662" s="36"/>
      <c r="U662" s="36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spans="1:44" ht="18.75">
      <c r="A663" s="49"/>
      <c r="B663" s="62" t="s">
        <v>19</v>
      </c>
      <c r="C663" s="97">
        <f aca="true" t="shared" si="315" ref="C663:H663">+C637+C644+C650+C653+C659</f>
        <v>4720000</v>
      </c>
      <c r="D663" s="97">
        <f t="shared" si="315"/>
        <v>0</v>
      </c>
      <c r="E663" s="97">
        <f t="shared" si="315"/>
        <v>16050</v>
      </c>
      <c r="F663" s="97">
        <f t="shared" si="315"/>
        <v>1988195.89</v>
      </c>
      <c r="G663" s="97">
        <f t="shared" si="315"/>
        <v>2004245.89</v>
      </c>
      <c r="H663" s="97">
        <f t="shared" si="315"/>
        <v>2715754.1100000003</v>
      </c>
      <c r="I663" s="86">
        <f t="shared" si="310"/>
        <v>0</v>
      </c>
      <c r="J663" s="81">
        <f t="shared" si="311"/>
        <v>0.34004237288135597</v>
      </c>
      <c r="K663" s="81">
        <f t="shared" si="312"/>
        <v>42.122794279661015</v>
      </c>
      <c r="L663" s="81">
        <f t="shared" si="313"/>
        <v>42.46283665254237</v>
      </c>
      <c r="M663" s="81">
        <f t="shared" si="314"/>
        <v>57.53716334745763</v>
      </c>
      <c r="N663" s="20"/>
      <c r="O663" s="16"/>
      <c r="P663" s="42"/>
      <c r="Q663" s="16"/>
      <c r="R663" s="16"/>
      <c r="S663" s="33"/>
      <c r="T663" s="36"/>
      <c r="U663" s="36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spans="1:44" ht="18.75">
      <c r="A664" s="49"/>
      <c r="B664" s="61" t="s">
        <v>20</v>
      </c>
      <c r="C664" s="104">
        <f aca="true" t="shared" si="316" ref="C664:H664">+C638+C645+C654</f>
        <v>1765600</v>
      </c>
      <c r="D664" s="104">
        <f t="shared" si="316"/>
        <v>0</v>
      </c>
      <c r="E664" s="104">
        <f t="shared" si="316"/>
        <v>954600</v>
      </c>
      <c r="F664" s="104">
        <f t="shared" si="316"/>
        <v>0</v>
      </c>
      <c r="G664" s="104">
        <f t="shared" si="316"/>
        <v>954600</v>
      </c>
      <c r="H664" s="104">
        <f t="shared" si="316"/>
        <v>811000</v>
      </c>
      <c r="I664" s="104">
        <f t="shared" si="310"/>
        <v>0</v>
      </c>
      <c r="J664" s="104">
        <f t="shared" si="311"/>
        <v>54.066606252831896</v>
      </c>
      <c r="K664" s="104">
        <f t="shared" si="312"/>
        <v>0</v>
      </c>
      <c r="L664" s="104">
        <f t="shared" si="313"/>
        <v>54.066606252831896</v>
      </c>
      <c r="M664" s="104">
        <f t="shared" si="314"/>
        <v>45.9333937471681</v>
      </c>
      <c r="N664" s="20"/>
      <c r="O664" s="16"/>
      <c r="P664" s="42"/>
      <c r="Q664" s="16"/>
      <c r="R664" s="16"/>
      <c r="S664" s="33"/>
      <c r="T664" s="36"/>
      <c r="U664" s="36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spans="1:44" ht="18.75">
      <c r="A665" s="49"/>
      <c r="B665" s="62" t="s">
        <v>21</v>
      </c>
      <c r="C665" s="97">
        <f aca="true" t="shared" si="317" ref="C665:H665">+C639+C646</f>
        <v>0</v>
      </c>
      <c r="D665" s="97">
        <f t="shared" si="317"/>
        <v>0</v>
      </c>
      <c r="E665" s="97">
        <f t="shared" si="317"/>
        <v>0</v>
      </c>
      <c r="F665" s="97">
        <f t="shared" si="317"/>
        <v>0</v>
      </c>
      <c r="G665" s="97">
        <f t="shared" si="317"/>
        <v>0</v>
      </c>
      <c r="H665" s="97">
        <f t="shared" si="317"/>
        <v>0</v>
      </c>
      <c r="I665" s="86" t="e">
        <f t="shared" si="310"/>
        <v>#DIV/0!</v>
      </c>
      <c r="J665" s="81" t="e">
        <f t="shared" si="311"/>
        <v>#DIV/0!</v>
      </c>
      <c r="K665" s="81" t="e">
        <f t="shared" si="312"/>
        <v>#DIV/0!</v>
      </c>
      <c r="L665" s="81" t="e">
        <f t="shared" si="313"/>
        <v>#DIV/0!</v>
      </c>
      <c r="M665" s="81" t="e">
        <f t="shared" si="314"/>
        <v>#DIV/0!</v>
      </c>
      <c r="N665" s="20"/>
      <c r="O665" s="16"/>
      <c r="P665" s="42"/>
      <c r="Q665" s="16"/>
      <c r="R665" s="16"/>
      <c r="S665" s="33"/>
      <c r="T665" s="36"/>
      <c r="U665" s="36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spans="1:44" ht="18.75">
      <c r="A666" s="49"/>
      <c r="B666" s="67" t="s">
        <v>22</v>
      </c>
      <c r="C666" s="105">
        <f aca="true" t="shared" si="318" ref="C666:H666">+C640</f>
        <v>0</v>
      </c>
      <c r="D666" s="105">
        <f t="shared" si="318"/>
        <v>0</v>
      </c>
      <c r="E666" s="105">
        <f t="shared" si="318"/>
        <v>0</v>
      </c>
      <c r="F666" s="105">
        <f t="shared" si="318"/>
        <v>0</v>
      </c>
      <c r="G666" s="105">
        <f t="shared" si="318"/>
        <v>0</v>
      </c>
      <c r="H666" s="105">
        <f t="shared" si="318"/>
        <v>0</v>
      </c>
      <c r="I666" s="86" t="e">
        <f t="shared" si="310"/>
        <v>#DIV/0!</v>
      </c>
      <c r="J666" s="81" t="e">
        <f t="shared" si="311"/>
        <v>#DIV/0!</v>
      </c>
      <c r="K666" s="81" t="e">
        <f t="shared" si="312"/>
        <v>#DIV/0!</v>
      </c>
      <c r="L666" s="81" t="e">
        <f t="shared" si="313"/>
        <v>#DIV/0!</v>
      </c>
      <c r="M666" s="81" t="e">
        <f t="shared" si="314"/>
        <v>#DIV/0!</v>
      </c>
      <c r="N666" s="20"/>
      <c r="O666" s="33"/>
      <c r="P666" s="38"/>
      <c r="Q666" s="33"/>
      <c r="R666" s="38"/>
      <c r="S666" s="34"/>
      <c r="T666" s="34"/>
      <c r="U666" s="34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spans="1:44" ht="19.5" thickBot="1">
      <c r="A667" s="109"/>
      <c r="B667" s="68" t="s">
        <v>14</v>
      </c>
      <c r="C667" s="106">
        <f aca="true" t="shared" si="319" ref="C667:H667">SUM(C662:C666)</f>
        <v>7326200</v>
      </c>
      <c r="D667" s="106">
        <f t="shared" si="319"/>
        <v>0</v>
      </c>
      <c r="E667" s="106">
        <f t="shared" si="319"/>
        <v>970650</v>
      </c>
      <c r="F667" s="106">
        <f t="shared" si="319"/>
        <v>2623155.8899999997</v>
      </c>
      <c r="G667" s="106">
        <f t="shared" si="319"/>
        <v>3593805.8899999997</v>
      </c>
      <c r="H667" s="106">
        <f t="shared" si="319"/>
        <v>3732394.1100000003</v>
      </c>
      <c r="I667" s="106">
        <f t="shared" si="310"/>
        <v>0</v>
      </c>
      <c r="J667" s="106">
        <f t="shared" si="311"/>
        <v>13.249024050667469</v>
      </c>
      <c r="K667" s="106">
        <f t="shared" si="312"/>
        <v>35.80513622341732</v>
      </c>
      <c r="L667" s="107">
        <f t="shared" si="313"/>
        <v>49.054160274084786</v>
      </c>
      <c r="M667" s="106">
        <f t="shared" si="314"/>
        <v>50.94583972591521</v>
      </c>
      <c r="N667" s="20"/>
      <c r="O667" s="33"/>
      <c r="P667" s="38"/>
      <c r="Q667" s="33"/>
      <c r="R667" s="38"/>
      <c r="S667" s="34"/>
      <c r="T667" s="34"/>
      <c r="U667" s="34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spans="1:44" ht="19.5" thickTop="1">
      <c r="A668" s="69" t="s">
        <v>131</v>
      </c>
      <c r="B668" s="17" t="s">
        <v>42</v>
      </c>
      <c r="C668" s="71"/>
      <c r="D668" s="71"/>
      <c r="E668" s="71"/>
      <c r="F668" s="71"/>
      <c r="G668" s="72"/>
      <c r="H668" s="72"/>
      <c r="I668" s="73"/>
      <c r="J668" s="72"/>
      <c r="K668" s="72"/>
      <c r="L668" s="72"/>
      <c r="M668" s="58"/>
      <c r="N668" s="20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spans="1:44" ht="18.75">
      <c r="A669" s="48" t="s">
        <v>86</v>
      </c>
      <c r="B669" s="43" t="s">
        <v>108</v>
      </c>
      <c r="C669" s="75"/>
      <c r="D669" s="75"/>
      <c r="E669" s="75"/>
      <c r="F669" s="75"/>
      <c r="G669" s="76"/>
      <c r="H669" s="76"/>
      <c r="I669" s="77"/>
      <c r="J669" s="76"/>
      <c r="K669" s="76"/>
      <c r="L669" s="76"/>
      <c r="M669" s="59"/>
      <c r="N669" s="20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spans="1:44" ht="18.75">
      <c r="A670" s="49"/>
      <c r="B670" s="60" t="s">
        <v>19</v>
      </c>
      <c r="C670" s="78">
        <f>+'[2]กองดิจิตัล_68'!$E$281</f>
        <v>7633910</v>
      </c>
      <c r="D670" s="78">
        <f>+'[2]กองดิจิตัล_68'!$F$281</f>
        <v>0</v>
      </c>
      <c r="E670" s="78">
        <f>+'[2]กองดิจิตัล_68'!$G$281</f>
        <v>2942170</v>
      </c>
      <c r="F670" s="78">
        <f>+'[2]กองดิจิตัล_68'!$H$281</f>
        <v>2956915</v>
      </c>
      <c r="G670" s="85">
        <f>+D670+E670+F670</f>
        <v>5899085</v>
      </c>
      <c r="H670" s="81">
        <f>+C670-D670-E670-F670</f>
        <v>1734825</v>
      </c>
      <c r="I670" s="86">
        <f>+D670/C670*100</f>
        <v>0</v>
      </c>
      <c r="J670" s="81">
        <f>+E670/C670*100</f>
        <v>38.54080019282386</v>
      </c>
      <c r="K670" s="98">
        <f>+F670/C670*100</f>
        <v>38.7339515399055</v>
      </c>
      <c r="L670" s="81">
        <f>+G670/C670*100</f>
        <v>77.27475173272936</v>
      </c>
      <c r="M670" s="81">
        <f>+H670/C670*100</f>
        <v>22.72524826727064</v>
      </c>
      <c r="N670" s="39"/>
      <c r="O670" s="40"/>
      <c r="P670" s="40"/>
      <c r="Q670" s="40"/>
      <c r="R670" s="40"/>
      <c r="S670" s="41"/>
      <c r="T670" s="41"/>
      <c r="U670" s="41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spans="1:44" ht="18.75">
      <c r="A671" s="49"/>
      <c r="B671" s="61" t="s">
        <v>20</v>
      </c>
      <c r="C671" s="97">
        <f>+'[2]กองดิจิตัล_68'!$E$282</f>
        <v>18306000</v>
      </c>
      <c r="D671" s="97">
        <f>+'[2]กองดิจิตัล_68'!$F$282</f>
        <v>0</v>
      </c>
      <c r="E671" s="97">
        <f>+'[2]กองดิจิตัล_68'!$G$282</f>
        <v>0</v>
      </c>
      <c r="F671" s="97">
        <f>+'[2]กองดิจิตัล_68'!$H$282</f>
        <v>956000</v>
      </c>
      <c r="G671" s="79">
        <f>+D671+E671+F671</f>
        <v>956000</v>
      </c>
      <c r="H671" s="98">
        <f>+C671-D671-E671-F671</f>
        <v>17350000</v>
      </c>
      <c r="I671" s="80">
        <f>+D671/C671*100</f>
        <v>0</v>
      </c>
      <c r="J671" s="98">
        <f>+E671/C671*100</f>
        <v>0</v>
      </c>
      <c r="K671" s="98">
        <f>+F671/C671*100</f>
        <v>5.222331476018792</v>
      </c>
      <c r="L671" s="98">
        <f>+G671/C671*100</f>
        <v>5.222331476018792</v>
      </c>
      <c r="M671" s="98">
        <f>+H671/C671*100</f>
        <v>94.7776685239812</v>
      </c>
      <c r="N671" s="39"/>
      <c r="O671" s="40"/>
      <c r="P671" s="40"/>
      <c r="Q671" s="40"/>
      <c r="R671" s="40"/>
      <c r="S671" s="41"/>
      <c r="T671" s="41"/>
      <c r="U671" s="41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spans="1:44" ht="18.75">
      <c r="A672" s="49"/>
      <c r="B672" s="62" t="s">
        <v>21</v>
      </c>
      <c r="C672" s="97">
        <f>+'[2]กองดิจิตัล_68'!$E$283</f>
        <v>0</v>
      </c>
      <c r="D672" s="97">
        <f>+'[2]กองดิจิตัล_68'!$F$283</f>
        <v>0</v>
      </c>
      <c r="E672" s="97">
        <f>+'[2]กองดิจิตัล_68'!$G$283</f>
        <v>0</v>
      </c>
      <c r="F672" s="97">
        <f>+'[2]กองดิจิตัล_68'!$H$283</f>
        <v>0</v>
      </c>
      <c r="G672" s="79">
        <f>+D672+E672+F672</f>
        <v>0</v>
      </c>
      <c r="H672" s="98">
        <f>+C672-D672-E672-F672</f>
        <v>0</v>
      </c>
      <c r="I672" s="80" t="e">
        <f>+D672/C672*100</f>
        <v>#DIV/0!</v>
      </c>
      <c r="J672" s="98" t="e">
        <f>+E672/C672*100</f>
        <v>#DIV/0!</v>
      </c>
      <c r="K672" s="98" t="e">
        <f>+F672/C672*100</f>
        <v>#DIV/0!</v>
      </c>
      <c r="L672" s="98" t="e">
        <f>+G672/C672*100</f>
        <v>#DIV/0!</v>
      </c>
      <c r="M672" s="98" t="e">
        <f>+H672/C672*100</f>
        <v>#DIV/0!</v>
      </c>
      <c r="N672" s="39"/>
      <c r="O672" s="40"/>
      <c r="P672" s="40"/>
      <c r="Q672" s="40"/>
      <c r="R672" s="40"/>
      <c r="S672" s="41"/>
      <c r="T672" s="41"/>
      <c r="U672" s="41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spans="1:44" ht="18.75">
      <c r="A673" s="49"/>
      <c r="B673" s="63" t="s">
        <v>22</v>
      </c>
      <c r="C673" s="97">
        <f>+'[2]กองดิจิตัล_68'!$E$284</f>
        <v>0</v>
      </c>
      <c r="D673" s="97">
        <f>+'[2]กองดิจิตัล_68'!$F$284</f>
        <v>0</v>
      </c>
      <c r="E673" s="97">
        <f>+'[2]กองดิจิตัล_68'!$G$284</f>
        <v>0</v>
      </c>
      <c r="F673" s="97">
        <f>+'[2]กองดิจิตัล_68'!$H$284</f>
        <v>0</v>
      </c>
      <c r="G673" s="79">
        <f>+D673+E673+F673</f>
        <v>0</v>
      </c>
      <c r="H673" s="98">
        <f>+C673-D673-E673-F673</f>
        <v>0</v>
      </c>
      <c r="I673" s="80" t="e">
        <f>+D673/C673*100</f>
        <v>#DIV/0!</v>
      </c>
      <c r="J673" s="98" t="e">
        <f>+E673/C673*100</f>
        <v>#DIV/0!</v>
      </c>
      <c r="K673" s="98" t="e">
        <f>+F673/C673*100</f>
        <v>#DIV/0!</v>
      </c>
      <c r="L673" s="98" t="e">
        <f>+G673/C673*100</f>
        <v>#DIV/0!</v>
      </c>
      <c r="M673" s="98" t="e">
        <f>+H673/C673*100</f>
        <v>#DIV/0!</v>
      </c>
      <c r="N673" s="39"/>
      <c r="O673" s="40"/>
      <c r="P673" s="40"/>
      <c r="Q673" s="40"/>
      <c r="R673" s="40"/>
      <c r="S673" s="41"/>
      <c r="T673" s="41"/>
      <c r="U673" s="41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spans="1:44" ht="18.75">
      <c r="A674" s="49"/>
      <c r="B674" s="64" t="s">
        <v>13</v>
      </c>
      <c r="C674" s="108">
        <f aca="true" t="shared" si="320" ref="C674:H674">SUM(C670:C673)</f>
        <v>25939910</v>
      </c>
      <c r="D674" s="108">
        <f t="shared" si="320"/>
        <v>0</v>
      </c>
      <c r="E674" s="108">
        <f t="shared" si="320"/>
        <v>2942170</v>
      </c>
      <c r="F674" s="108">
        <f t="shared" si="320"/>
        <v>3912915</v>
      </c>
      <c r="G674" s="108">
        <f t="shared" si="320"/>
        <v>6855085</v>
      </c>
      <c r="H674" s="108">
        <f t="shared" si="320"/>
        <v>19084825</v>
      </c>
      <c r="I674" s="108">
        <f>+D674/C674*100</f>
        <v>0</v>
      </c>
      <c r="J674" s="108">
        <f>+E674/C674*100</f>
        <v>11.342252151221805</v>
      </c>
      <c r="K674" s="108">
        <f>+F674/C674*100</f>
        <v>15.084535759761694</v>
      </c>
      <c r="L674" s="108">
        <f>+G674/C674*100</f>
        <v>26.426787910983503</v>
      </c>
      <c r="M674" s="108">
        <f>+H674/C674*100</f>
        <v>73.57321208901651</v>
      </c>
      <c r="N674" s="20"/>
      <c r="O674" s="16"/>
      <c r="P674" s="42"/>
      <c r="Q674" s="16"/>
      <c r="R674" s="16"/>
      <c r="S674" s="25"/>
      <c r="T674" s="24"/>
      <c r="U674" s="24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spans="1:44" ht="18.75">
      <c r="A675" s="49"/>
      <c r="B675" s="17" t="s">
        <v>109</v>
      </c>
      <c r="C675" s="71"/>
      <c r="D675" s="71"/>
      <c r="E675" s="71"/>
      <c r="F675" s="71"/>
      <c r="G675" s="72"/>
      <c r="H675" s="72"/>
      <c r="I675" s="73"/>
      <c r="J675" s="72"/>
      <c r="K675" s="72"/>
      <c r="L675" s="72"/>
      <c r="M675" s="72"/>
      <c r="N675" s="20"/>
      <c r="O675" s="33"/>
      <c r="P675" s="38"/>
      <c r="Q675" s="33"/>
      <c r="R675" s="38"/>
      <c r="S675" s="41"/>
      <c r="T675" s="2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spans="1:44" ht="18.75">
      <c r="A676" s="49"/>
      <c r="B676" s="43" t="s">
        <v>107</v>
      </c>
      <c r="C676" s="75"/>
      <c r="D676" s="75"/>
      <c r="E676" s="75"/>
      <c r="F676" s="75"/>
      <c r="G676" s="76"/>
      <c r="H676" s="76"/>
      <c r="I676" s="77"/>
      <c r="J676" s="76"/>
      <c r="K676" s="76"/>
      <c r="L676" s="76"/>
      <c r="M676" s="76"/>
      <c r="N676" s="20"/>
      <c r="O676" s="33"/>
      <c r="P676" s="38"/>
      <c r="Q676" s="33"/>
      <c r="R676" s="38"/>
      <c r="S676" s="41"/>
      <c r="T676" s="2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spans="1:44" ht="18.75">
      <c r="A677" s="49"/>
      <c r="B677" s="60" t="s">
        <v>19</v>
      </c>
      <c r="C677" s="78">
        <f>+'[2]กองดิจิตัล_68'!$E$336</f>
        <v>0</v>
      </c>
      <c r="D677" s="78">
        <f>+'[2]กองดิจิตัล_68'!$F$336</f>
        <v>0</v>
      </c>
      <c r="E677" s="78">
        <f>+'[2]กองดิจิตัล_68'!$G$336</f>
        <v>0</v>
      </c>
      <c r="F677" s="78">
        <f>+'[2]กองดิจิตัล_68'!$H$336</f>
        <v>0</v>
      </c>
      <c r="G677" s="85">
        <f>+D677+E677+F677</f>
        <v>0</v>
      </c>
      <c r="H677" s="85">
        <f>+C677-D677-E677-F677</f>
        <v>0</v>
      </c>
      <c r="I677" s="86" t="e">
        <f>+D677/C677*100</f>
        <v>#DIV/0!</v>
      </c>
      <c r="J677" s="81" t="e">
        <f>+E677/C677*100</f>
        <v>#DIV/0!</v>
      </c>
      <c r="K677" s="81" t="e">
        <f>+F677/C677*100</f>
        <v>#DIV/0!</v>
      </c>
      <c r="L677" s="81" t="e">
        <f>+G677/C677*100</f>
        <v>#DIV/0!</v>
      </c>
      <c r="M677" s="81" t="e">
        <f>+H677/C677*100</f>
        <v>#DIV/0!</v>
      </c>
      <c r="N677" s="20"/>
      <c r="O677" s="33"/>
      <c r="P677" s="38"/>
      <c r="Q677" s="33"/>
      <c r="R677" s="38"/>
      <c r="S677" s="41"/>
      <c r="T677" s="2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spans="1:44" ht="18.75">
      <c r="A678" s="49"/>
      <c r="B678" s="61" t="s">
        <v>20</v>
      </c>
      <c r="C678" s="78">
        <f>+'[2]กองดิจิตัล_68'!$E$337</f>
        <v>21690100</v>
      </c>
      <c r="D678" s="78">
        <f>+'[2]กองดิจิตัล_68'!$F$337</f>
        <v>0</v>
      </c>
      <c r="E678" s="78">
        <f>+'[2]กองดิจิตัล_68'!$G$337</f>
        <v>0</v>
      </c>
      <c r="F678" s="78">
        <f>+'[2]กองดิจิตัล_68'!$H$337</f>
        <v>0</v>
      </c>
      <c r="G678" s="79">
        <f>+D678+E678+F678</f>
        <v>0</v>
      </c>
      <c r="H678" s="79">
        <f>+C678-D678-E678-F678</f>
        <v>21690100</v>
      </c>
      <c r="I678" s="80">
        <f>+D678/C678*100</f>
        <v>0</v>
      </c>
      <c r="J678" s="81">
        <f>+E678/C678*100</f>
        <v>0</v>
      </c>
      <c r="K678" s="81">
        <f>+F678/C678*100</f>
        <v>0</v>
      </c>
      <c r="L678" s="81">
        <f>+G678/C678*100</f>
        <v>0</v>
      </c>
      <c r="M678" s="81">
        <f>+H678/C678*100</f>
        <v>100</v>
      </c>
      <c r="N678" s="20"/>
      <c r="O678" s="33"/>
      <c r="P678" s="38"/>
      <c r="Q678" s="33"/>
      <c r="R678" s="38"/>
      <c r="S678" s="41"/>
      <c r="T678" s="2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spans="1:44" ht="18.75">
      <c r="A679" s="49"/>
      <c r="B679" s="62" t="s">
        <v>21</v>
      </c>
      <c r="C679" s="78">
        <f>+'[2]กองดิจิตัล_68'!$E$338</f>
        <v>0</v>
      </c>
      <c r="D679" s="78">
        <f>+'[2]กองดิจิตัล_68'!$F$338</f>
        <v>0</v>
      </c>
      <c r="E679" s="78">
        <f>+'[2]กองดิจิตัล_68'!$G$338</f>
        <v>0</v>
      </c>
      <c r="F679" s="78">
        <f>+'[2]กองดิจิตัล_68'!$H$338</f>
        <v>0</v>
      </c>
      <c r="G679" s="79">
        <f>+D679+E679+F679</f>
        <v>0</v>
      </c>
      <c r="H679" s="79">
        <f>+C679-D679-E679-F679</f>
        <v>0</v>
      </c>
      <c r="I679" s="80" t="e">
        <f>+D679/C679*100</f>
        <v>#DIV/0!</v>
      </c>
      <c r="J679" s="81" t="e">
        <f>+E679/C679*100</f>
        <v>#DIV/0!</v>
      </c>
      <c r="K679" s="81" t="e">
        <f>+F679/C679*100</f>
        <v>#DIV/0!</v>
      </c>
      <c r="L679" s="81" t="e">
        <f>+G679/C679*100</f>
        <v>#DIV/0!</v>
      </c>
      <c r="M679" s="81" t="e">
        <f>+H679/C679*100</f>
        <v>#DIV/0!</v>
      </c>
      <c r="N679" s="20"/>
      <c r="O679" s="33"/>
      <c r="P679" s="38"/>
      <c r="Q679" s="33"/>
      <c r="R679" s="38"/>
      <c r="S679" s="41"/>
      <c r="T679" s="2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spans="1:44" ht="18.75">
      <c r="A680" s="49"/>
      <c r="B680" s="64" t="s">
        <v>13</v>
      </c>
      <c r="C680" s="108">
        <f aca="true" t="shared" si="321" ref="C680:H680">SUM(C677:C679)</f>
        <v>21690100</v>
      </c>
      <c r="D680" s="108">
        <f t="shared" si="321"/>
        <v>0</v>
      </c>
      <c r="E680" s="108">
        <f t="shared" si="321"/>
        <v>0</v>
      </c>
      <c r="F680" s="108">
        <f t="shared" si="321"/>
        <v>0</v>
      </c>
      <c r="G680" s="108">
        <f t="shared" si="321"/>
        <v>0</v>
      </c>
      <c r="H680" s="108">
        <f t="shared" si="321"/>
        <v>21690100</v>
      </c>
      <c r="I680" s="108">
        <f>+D680/C680*100</f>
        <v>0</v>
      </c>
      <c r="J680" s="108">
        <f>+E680/C680*100</f>
        <v>0</v>
      </c>
      <c r="K680" s="108">
        <f>+F680/C680*100</f>
        <v>0</v>
      </c>
      <c r="L680" s="108">
        <f>+G680/C680*100</f>
        <v>0</v>
      </c>
      <c r="M680" s="108">
        <f>+H680/C680*100</f>
        <v>100</v>
      </c>
      <c r="N680" s="20"/>
      <c r="O680" s="16"/>
      <c r="P680" s="42"/>
      <c r="Q680" s="16"/>
      <c r="R680" s="16"/>
      <c r="S680" s="33"/>
      <c r="T680" s="36"/>
      <c r="U680" s="36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spans="1:44" ht="18.75">
      <c r="A681" s="49"/>
      <c r="B681" s="17" t="s">
        <v>133</v>
      </c>
      <c r="C681" s="70"/>
      <c r="D681" s="70"/>
      <c r="E681" s="70"/>
      <c r="F681" s="70"/>
      <c r="G681" s="72"/>
      <c r="H681" s="72"/>
      <c r="I681" s="73"/>
      <c r="J681" s="72"/>
      <c r="K681" s="72"/>
      <c r="L681" s="72"/>
      <c r="M681" s="72"/>
      <c r="N681" s="20"/>
      <c r="O681" s="33"/>
      <c r="P681" s="38"/>
      <c r="Q681" s="33"/>
      <c r="R681" s="38"/>
      <c r="S681" s="34"/>
      <c r="T681" s="34"/>
      <c r="U681" s="34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spans="1:44" ht="18.75">
      <c r="A682" s="49"/>
      <c r="B682" s="43" t="s">
        <v>110</v>
      </c>
      <c r="C682" s="74"/>
      <c r="D682" s="74"/>
      <c r="E682" s="74"/>
      <c r="F682" s="74"/>
      <c r="G682" s="76"/>
      <c r="H682" s="76"/>
      <c r="I682" s="77"/>
      <c r="J682" s="76"/>
      <c r="K682" s="76"/>
      <c r="L682" s="76"/>
      <c r="M682" s="76"/>
      <c r="N682" s="20"/>
      <c r="O682" s="33"/>
      <c r="P682" s="38"/>
      <c r="Q682" s="33"/>
      <c r="R682" s="38"/>
      <c r="S682" s="34"/>
      <c r="T682" s="34"/>
      <c r="U682" s="34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spans="1:44" ht="18.75">
      <c r="A683" s="49"/>
      <c r="B683" s="60" t="s">
        <v>19</v>
      </c>
      <c r="C683" s="78">
        <f>+'[2]กองดิจิตัล_68'!$E$354</f>
        <v>0</v>
      </c>
      <c r="D683" s="78">
        <f>+'[2]กองดิจิตัล_68'!$F$354</f>
        <v>0</v>
      </c>
      <c r="E683" s="78">
        <f>+'[2]กองดิจิตัล_68'!$G$354</f>
        <v>0</v>
      </c>
      <c r="F683" s="78">
        <f>+'[2]กองดิจิตัล_68'!$H$354</f>
        <v>0</v>
      </c>
      <c r="G683" s="85">
        <f>+D683+E683+F683</f>
        <v>0</v>
      </c>
      <c r="H683" s="85">
        <f>+C683-D683-E683-F683</f>
        <v>0</v>
      </c>
      <c r="I683" s="86" t="e">
        <f>+D683/C683*100</f>
        <v>#DIV/0!</v>
      </c>
      <c r="J683" s="81" t="e">
        <f>+E683/C683*100</f>
        <v>#DIV/0!</v>
      </c>
      <c r="K683" s="87" t="e">
        <f>+F683/C683*100</f>
        <v>#DIV/0!</v>
      </c>
      <c r="L683" s="87" t="e">
        <f>+G683/C683*100</f>
        <v>#DIV/0!</v>
      </c>
      <c r="M683" s="87" t="e">
        <f>+H683/C683*100</f>
        <v>#DIV/0!</v>
      </c>
      <c r="N683" s="20"/>
      <c r="O683" s="33"/>
      <c r="P683" s="38"/>
      <c r="Q683" s="33"/>
      <c r="R683" s="38"/>
      <c r="S683" s="34"/>
      <c r="T683" s="34"/>
      <c r="U683" s="34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spans="1:44" ht="18.75">
      <c r="A684" s="49"/>
      <c r="B684" s="64" t="s">
        <v>13</v>
      </c>
      <c r="C684" s="82">
        <f aca="true" t="shared" si="322" ref="C684:H684">SUM(C683:C683)</f>
        <v>0</v>
      </c>
      <c r="D684" s="82">
        <f t="shared" si="322"/>
        <v>0</v>
      </c>
      <c r="E684" s="82">
        <f t="shared" si="322"/>
        <v>0</v>
      </c>
      <c r="F684" s="82">
        <f t="shared" si="322"/>
        <v>0</v>
      </c>
      <c r="G684" s="82">
        <f t="shared" si="322"/>
        <v>0</v>
      </c>
      <c r="H684" s="82">
        <f t="shared" si="322"/>
        <v>0</v>
      </c>
      <c r="I684" s="83" t="e">
        <f>+D684/C684*100</f>
        <v>#DIV/0!</v>
      </c>
      <c r="J684" s="84" t="e">
        <f>+E684/C684*100</f>
        <v>#DIV/0!</v>
      </c>
      <c r="K684" s="84" t="e">
        <f>+F684/C684*100</f>
        <v>#DIV/0!</v>
      </c>
      <c r="L684" s="84" t="e">
        <f>+G684/C684*100</f>
        <v>#DIV/0!</v>
      </c>
      <c r="M684" s="84" t="e">
        <f>+H684/C684*100</f>
        <v>#DIV/0!</v>
      </c>
      <c r="N684" s="20"/>
      <c r="O684" s="33"/>
      <c r="P684" s="38"/>
      <c r="Q684" s="33"/>
      <c r="R684" s="38"/>
      <c r="S684" s="34"/>
      <c r="T684" s="34"/>
      <c r="U684" s="34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spans="1:44" ht="18.75">
      <c r="A685" s="49"/>
      <c r="B685" s="43" t="s">
        <v>130</v>
      </c>
      <c r="C685" s="74"/>
      <c r="D685" s="74"/>
      <c r="E685" s="74"/>
      <c r="F685" s="74"/>
      <c r="G685" s="76"/>
      <c r="H685" s="76"/>
      <c r="I685" s="77"/>
      <c r="J685" s="76"/>
      <c r="K685" s="76"/>
      <c r="L685" s="76"/>
      <c r="M685" s="76"/>
      <c r="N685" s="20"/>
      <c r="O685" s="33"/>
      <c r="P685" s="38"/>
      <c r="Q685" s="33"/>
      <c r="R685" s="38"/>
      <c r="S685" s="34"/>
      <c r="T685" s="34"/>
      <c r="U685" s="34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spans="1:44" ht="18.75">
      <c r="A686" s="49"/>
      <c r="B686" s="60" t="s">
        <v>19</v>
      </c>
      <c r="C686" s="78">
        <f>+'[2]กองดิจิตัล_68'!$E$379</f>
        <v>12366300</v>
      </c>
      <c r="D686" s="78">
        <f>+'[2]กองดิจิตัล_68'!$F$379</f>
        <v>0</v>
      </c>
      <c r="E686" s="78">
        <f>+'[2]กองดิจิตัล_68'!$G$379</f>
        <v>8910000</v>
      </c>
      <c r="F686" s="78">
        <f>+'[2]กองดิจิตัล_68'!$H$379</f>
        <v>332300</v>
      </c>
      <c r="G686" s="85">
        <f>+D686+E686+F686</f>
        <v>9242300</v>
      </c>
      <c r="H686" s="85">
        <f>+C686-D686-E686-F686</f>
        <v>3124000</v>
      </c>
      <c r="I686" s="86">
        <f>+D686/C686*100</f>
        <v>0</v>
      </c>
      <c r="J686" s="81">
        <f>+E686/C686*100</f>
        <v>72.0506537929696</v>
      </c>
      <c r="K686" s="81">
        <f>+F686/C686*100</f>
        <v>2.6871416672731536</v>
      </c>
      <c r="L686" s="81">
        <f>+G686/C686*100</f>
        <v>74.73779546024276</v>
      </c>
      <c r="M686" s="81">
        <f>+H686/C686*100</f>
        <v>25.262204539757242</v>
      </c>
      <c r="N686" s="20"/>
      <c r="O686" s="33"/>
      <c r="P686" s="38"/>
      <c r="Q686" s="33"/>
      <c r="R686" s="38"/>
      <c r="S686" s="34"/>
      <c r="T686" s="34"/>
      <c r="U686" s="34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spans="1:44" ht="18.75">
      <c r="A687" s="49"/>
      <c r="B687" s="61" t="s">
        <v>20</v>
      </c>
      <c r="C687" s="78">
        <f>+'[2]กองดิจิตัล_68'!$E$380</f>
        <v>28652000</v>
      </c>
      <c r="D687" s="78">
        <f>+'[2]กองดิจิตัล_68'!$F$380</f>
        <v>0</v>
      </c>
      <c r="E687" s="78">
        <f>+'[2]กองดิจิตัล_68'!$G$380</f>
        <v>0</v>
      </c>
      <c r="F687" s="78">
        <f>+'[2]กองดิจิตัล_68'!$H$380</f>
        <v>0</v>
      </c>
      <c r="G687" s="79">
        <f>+D687+E687+F687</f>
        <v>0</v>
      </c>
      <c r="H687" s="79">
        <f>+C687-D687-E687-F687</f>
        <v>28652000</v>
      </c>
      <c r="I687" s="80">
        <f>+D687/C687*100</f>
        <v>0</v>
      </c>
      <c r="J687" s="81">
        <f>+E687/C687*100</f>
        <v>0</v>
      </c>
      <c r="K687" s="81">
        <f>+F687/C687*100</f>
        <v>0</v>
      </c>
      <c r="L687" s="81">
        <f>+G687/C687*100</f>
        <v>0</v>
      </c>
      <c r="M687" s="81">
        <f>+H687/C687*100</f>
        <v>100</v>
      </c>
      <c r="N687" s="20"/>
      <c r="O687" s="33"/>
      <c r="P687" s="38"/>
      <c r="Q687" s="33"/>
      <c r="R687" s="38"/>
      <c r="S687" s="34"/>
      <c r="T687" s="34"/>
      <c r="U687" s="34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spans="1:44" ht="18.75">
      <c r="A688" s="49"/>
      <c r="B688" s="64" t="s">
        <v>13</v>
      </c>
      <c r="C688" s="82">
        <f aca="true" t="shared" si="323" ref="C688:H688">SUM(C686:C687)</f>
        <v>41018300</v>
      </c>
      <c r="D688" s="82">
        <f t="shared" si="323"/>
        <v>0</v>
      </c>
      <c r="E688" s="82">
        <f t="shared" si="323"/>
        <v>8910000</v>
      </c>
      <c r="F688" s="82">
        <f t="shared" si="323"/>
        <v>332300</v>
      </c>
      <c r="G688" s="82">
        <f t="shared" si="323"/>
        <v>9242300</v>
      </c>
      <c r="H688" s="82">
        <f t="shared" si="323"/>
        <v>31776000</v>
      </c>
      <c r="I688" s="83">
        <f>+D688/C688*100</f>
        <v>0</v>
      </c>
      <c r="J688" s="84">
        <f>+E688/C688*100</f>
        <v>21.722011882501224</v>
      </c>
      <c r="K688" s="84">
        <f>+F688/C688*100</f>
        <v>0.8101262119590524</v>
      </c>
      <c r="L688" s="84">
        <f>+G688/C688*100</f>
        <v>22.532138094460276</v>
      </c>
      <c r="M688" s="84">
        <f>+H688/C688*100</f>
        <v>77.46786190553972</v>
      </c>
      <c r="N688" s="20"/>
      <c r="O688" s="33"/>
      <c r="P688" s="38"/>
      <c r="Q688" s="33"/>
      <c r="R688" s="38"/>
      <c r="S688" s="34"/>
      <c r="T688" s="34"/>
      <c r="U688" s="34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spans="1:44" ht="18.75">
      <c r="A689" s="49"/>
      <c r="B689" s="17" t="s">
        <v>128</v>
      </c>
      <c r="C689" s="88"/>
      <c r="D689" s="88"/>
      <c r="E689" s="88"/>
      <c r="F689" s="88"/>
      <c r="G689" s="89"/>
      <c r="H689" s="89"/>
      <c r="I689" s="90"/>
      <c r="J689" s="89"/>
      <c r="K689" s="89"/>
      <c r="L689" s="89"/>
      <c r="M689" s="89"/>
      <c r="N689" s="20"/>
      <c r="O689" s="33"/>
      <c r="P689" s="38"/>
      <c r="Q689" s="33"/>
      <c r="R689" s="38"/>
      <c r="S689" s="34"/>
      <c r="T689" s="34"/>
      <c r="U689" s="34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spans="1:44" ht="18.75">
      <c r="A690" s="49"/>
      <c r="B690" s="43" t="s">
        <v>129</v>
      </c>
      <c r="C690" s="91"/>
      <c r="D690" s="91"/>
      <c r="E690" s="91"/>
      <c r="F690" s="91"/>
      <c r="G690" s="92"/>
      <c r="H690" s="92"/>
      <c r="I690" s="93"/>
      <c r="J690" s="92"/>
      <c r="K690" s="92"/>
      <c r="L690" s="92"/>
      <c r="M690" s="92"/>
      <c r="N690" s="20"/>
      <c r="O690" s="33"/>
      <c r="P690" s="38"/>
      <c r="Q690" s="33"/>
      <c r="R690" s="38"/>
      <c r="S690" s="34"/>
      <c r="T690" s="34"/>
      <c r="U690" s="34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spans="1:44" ht="18.75">
      <c r="A691" s="49"/>
      <c r="B691" s="66" t="s">
        <v>18</v>
      </c>
      <c r="C691" s="94">
        <f>+'[2]กองดิจิตัล_68'!$E$402</f>
        <v>1742000</v>
      </c>
      <c r="D691" s="94">
        <f>+'[2]กองดิจิตัล_68'!$F$402</f>
        <v>0</v>
      </c>
      <c r="E691" s="94">
        <f>+'[2]กองดิจิตัล_68'!$G$402</f>
        <v>0</v>
      </c>
      <c r="F691" s="94">
        <f>+'[2]กองดิจิตัล_68'!$H$402</f>
        <v>777160</v>
      </c>
      <c r="G691" s="95">
        <f>+D691+E691+F691</f>
        <v>777160</v>
      </c>
      <c r="H691" s="95">
        <f>+C691-D691-E691-F691</f>
        <v>964840</v>
      </c>
      <c r="I691" s="96">
        <f>+D691/C691*100</f>
        <v>0</v>
      </c>
      <c r="J691" s="95">
        <f>+E691/C691*100</f>
        <v>0</v>
      </c>
      <c r="K691" s="95">
        <f>+F691/C691*100</f>
        <v>44.61308840413318</v>
      </c>
      <c r="L691" s="95">
        <f>+G691/C691*100</f>
        <v>44.61308840413318</v>
      </c>
      <c r="M691" s="95">
        <f>+H691/C691*100</f>
        <v>55.38691159586682</v>
      </c>
      <c r="N691" s="20"/>
      <c r="O691" s="33"/>
      <c r="P691" s="38"/>
      <c r="Q691" s="33"/>
      <c r="R691" s="38"/>
      <c r="S691" s="41"/>
      <c r="T691" s="2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spans="1:44" ht="18.75">
      <c r="A692" s="49"/>
      <c r="B692" s="62" t="s">
        <v>19</v>
      </c>
      <c r="C692" s="97">
        <f>+'[2]กองดิจิตัล_68'!$E$403</f>
        <v>66800</v>
      </c>
      <c r="D692" s="97">
        <f>+'[2]กองดิจิตัล_68'!$F$403</f>
        <v>0</v>
      </c>
      <c r="E692" s="97">
        <f>+'[2]กองดิจิตัล_68'!$G$403</f>
        <v>0</v>
      </c>
      <c r="F692" s="97">
        <f>+'[2]กองดิจิตัล_68'!$H$403</f>
        <v>21450</v>
      </c>
      <c r="G692" s="98">
        <f>+D692+E692+F692</f>
        <v>21450</v>
      </c>
      <c r="H692" s="98">
        <f>+C692-D692-E692-F692</f>
        <v>45350</v>
      </c>
      <c r="I692" s="80">
        <f>+D692/C692*100</f>
        <v>0</v>
      </c>
      <c r="J692" s="98">
        <f>+E692/C692*100</f>
        <v>0</v>
      </c>
      <c r="K692" s="98">
        <f>+F692/C692*100</f>
        <v>32.11077844311377</v>
      </c>
      <c r="L692" s="98">
        <f>+G692/C692*100</f>
        <v>32.11077844311377</v>
      </c>
      <c r="M692" s="98">
        <f>+H692/C692*100</f>
        <v>67.88922155688623</v>
      </c>
      <c r="N692" s="20"/>
      <c r="O692" s="16"/>
      <c r="P692" s="42"/>
      <c r="Q692" s="16"/>
      <c r="R692" s="16"/>
      <c r="S692" s="33"/>
      <c r="T692" s="36"/>
      <c r="U692" s="36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spans="1:44" ht="18.75">
      <c r="A693" s="49"/>
      <c r="B693" s="65" t="s">
        <v>13</v>
      </c>
      <c r="C693" s="82">
        <f aca="true" t="shared" si="324" ref="C693:H693">SUM(C691:C692)</f>
        <v>1808800</v>
      </c>
      <c r="D693" s="82">
        <f t="shared" si="324"/>
        <v>0</v>
      </c>
      <c r="E693" s="82">
        <f t="shared" si="324"/>
        <v>0</v>
      </c>
      <c r="F693" s="82">
        <f t="shared" si="324"/>
        <v>798610</v>
      </c>
      <c r="G693" s="82">
        <f t="shared" si="324"/>
        <v>798610</v>
      </c>
      <c r="H693" s="82">
        <f t="shared" si="324"/>
        <v>1010190</v>
      </c>
      <c r="I693" s="99">
        <f>+D693/C693*100</f>
        <v>0</v>
      </c>
      <c r="J693" s="100">
        <f>+E693/C693*100</f>
        <v>0</v>
      </c>
      <c r="K693" s="100">
        <f>+F693/C693*100</f>
        <v>44.15137107474569</v>
      </c>
      <c r="L693" s="100">
        <f>+G693/C693*100</f>
        <v>44.15137107474569</v>
      </c>
      <c r="M693" s="100">
        <f>+H693/C693*100</f>
        <v>55.84862892525432</v>
      </c>
      <c r="N693" s="20"/>
      <c r="O693" s="16"/>
      <c r="P693" s="42"/>
      <c r="Q693" s="16"/>
      <c r="R693" s="16"/>
      <c r="S693" s="33"/>
      <c r="T693" s="36"/>
      <c r="U693" s="36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spans="1:44" ht="19.5" thickBot="1">
      <c r="A694" s="49"/>
      <c r="B694" s="18" t="s">
        <v>132</v>
      </c>
      <c r="C694" s="101"/>
      <c r="D694" s="101"/>
      <c r="E694" s="101"/>
      <c r="F694" s="101"/>
      <c r="G694" s="102"/>
      <c r="H694" s="102"/>
      <c r="I694" s="103"/>
      <c r="J694" s="102"/>
      <c r="K694" s="102"/>
      <c r="L694" s="102"/>
      <c r="M694" s="102"/>
      <c r="N694" s="20"/>
      <c r="O694" s="16"/>
      <c r="P694" s="42"/>
      <c r="Q694" s="16"/>
      <c r="R694" s="16"/>
      <c r="S694" s="33"/>
      <c r="T694" s="36"/>
      <c r="U694" s="36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spans="1:44" ht="19.5" thickTop="1">
      <c r="A695" s="50"/>
      <c r="B695" s="60" t="s">
        <v>18</v>
      </c>
      <c r="C695" s="78">
        <f aca="true" t="shared" si="325" ref="C695:H695">+C691</f>
        <v>1742000</v>
      </c>
      <c r="D695" s="78">
        <f t="shared" si="325"/>
        <v>0</v>
      </c>
      <c r="E695" s="78">
        <f t="shared" si="325"/>
        <v>0</v>
      </c>
      <c r="F695" s="78">
        <f t="shared" si="325"/>
        <v>777160</v>
      </c>
      <c r="G695" s="78">
        <f t="shared" si="325"/>
        <v>777160</v>
      </c>
      <c r="H695" s="78">
        <f t="shared" si="325"/>
        <v>964840</v>
      </c>
      <c r="I695" s="86">
        <f aca="true" t="shared" si="326" ref="I695:I700">+D695/C695*100</f>
        <v>0</v>
      </c>
      <c r="J695" s="81">
        <f aca="true" t="shared" si="327" ref="J695:J700">+E695/C695*100</f>
        <v>0</v>
      </c>
      <c r="K695" s="81">
        <f aca="true" t="shared" si="328" ref="K695:K700">+F695/C695*100</f>
        <v>44.61308840413318</v>
      </c>
      <c r="L695" s="81">
        <f aca="true" t="shared" si="329" ref="L695:L700">+G695/C695*100</f>
        <v>44.61308840413318</v>
      </c>
      <c r="M695" s="81">
        <f aca="true" t="shared" si="330" ref="M695:M700">+H695/C695*100</f>
        <v>55.38691159586682</v>
      </c>
      <c r="N695" s="20"/>
      <c r="O695" s="16"/>
      <c r="P695" s="42"/>
      <c r="Q695" s="16"/>
      <c r="R695" s="16"/>
      <c r="S695" s="33"/>
      <c r="T695" s="36"/>
      <c r="U695" s="36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spans="1:44" ht="18.75">
      <c r="A696" s="49"/>
      <c r="B696" s="62" t="s">
        <v>19</v>
      </c>
      <c r="C696" s="97">
        <f aca="true" t="shared" si="331" ref="C696:H696">+C670+C677+C683+C686+C692</f>
        <v>20067010</v>
      </c>
      <c r="D696" s="97">
        <f t="shared" si="331"/>
        <v>0</v>
      </c>
      <c r="E696" s="97">
        <f t="shared" si="331"/>
        <v>11852170</v>
      </c>
      <c r="F696" s="97">
        <f t="shared" si="331"/>
        <v>3310665</v>
      </c>
      <c r="G696" s="97">
        <f t="shared" si="331"/>
        <v>15162835</v>
      </c>
      <c r="H696" s="97">
        <f t="shared" si="331"/>
        <v>4904175</v>
      </c>
      <c r="I696" s="86">
        <f t="shared" si="326"/>
        <v>0</v>
      </c>
      <c r="J696" s="81">
        <f t="shared" si="327"/>
        <v>59.06295955401427</v>
      </c>
      <c r="K696" s="81">
        <f t="shared" si="328"/>
        <v>16.498048289207013</v>
      </c>
      <c r="L696" s="81">
        <f t="shared" si="329"/>
        <v>75.56100784322129</v>
      </c>
      <c r="M696" s="81">
        <f t="shared" si="330"/>
        <v>24.438992156778713</v>
      </c>
      <c r="N696" s="20"/>
      <c r="O696" s="16"/>
      <c r="P696" s="42"/>
      <c r="Q696" s="16"/>
      <c r="R696" s="16"/>
      <c r="S696" s="33"/>
      <c r="T696" s="36"/>
      <c r="U696" s="36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spans="1:44" ht="18.75">
      <c r="A697" s="49"/>
      <c r="B697" s="61" t="s">
        <v>20</v>
      </c>
      <c r="C697" s="104">
        <f aca="true" t="shared" si="332" ref="C697:H697">+C671+C678+C687</f>
        <v>68648100</v>
      </c>
      <c r="D697" s="104">
        <f t="shared" si="332"/>
        <v>0</v>
      </c>
      <c r="E697" s="104">
        <f t="shared" si="332"/>
        <v>0</v>
      </c>
      <c r="F697" s="104">
        <f t="shared" si="332"/>
        <v>956000</v>
      </c>
      <c r="G697" s="104">
        <f t="shared" si="332"/>
        <v>956000</v>
      </c>
      <c r="H697" s="104">
        <f t="shared" si="332"/>
        <v>67692100</v>
      </c>
      <c r="I697" s="104">
        <f t="shared" si="326"/>
        <v>0</v>
      </c>
      <c r="J697" s="104">
        <f t="shared" si="327"/>
        <v>0</v>
      </c>
      <c r="K697" s="104">
        <f t="shared" si="328"/>
        <v>1.3926095551078617</v>
      </c>
      <c r="L697" s="104">
        <f t="shared" si="329"/>
        <v>1.3926095551078617</v>
      </c>
      <c r="M697" s="104">
        <f t="shared" si="330"/>
        <v>98.60739044489215</v>
      </c>
      <c r="N697" s="20"/>
      <c r="O697" s="16"/>
      <c r="P697" s="42"/>
      <c r="Q697" s="16"/>
      <c r="R697" s="16"/>
      <c r="S697" s="33"/>
      <c r="T697" s="36"/>
      <c r="U697" s="36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spans="1:44" ht="18.75">
      <c r="A698" s="49"/>
      <c r="B698" s="62" t="s">
        <v>21</v>
      </c>
      <c r="C698" s="97">
        <f aca="true" t="shared" si="333" ref="C698:H698">+C672+C679</f>
        <v>0</v>
      </c>
      <c r="D698" s="97">
        <f t="shared" si="333"/>
        <v>0</v>
      </c>
      <c r="E698" s="97">
        <f t="shared" si="333"/>
        <v>0</v>
      </c>
      <c r="F698" s="97">
        <f t="shared" si="333"/>
        <v>0</v>
      </c>
      <c r="G698" s="97">
        <f t="shared" si="333"/>
        <v>0</v>
      </c>
      <c r="H698" s="97">
        <f t="shared" si="333"/>
        <v>0</v>
      </c>
      <c r="I698" s="86" t="e">
        <f t="shared" si="326"/>
        <v>#DIV/0!</v>
      </c>
      <c r="J698" s="81" t="e">
        <f t="shared" si="327"/>
        <v>#DIV/0!</v>
      </c>
      <c r="K698" s="81" t="e">
        <f t="shared" si="328"/>
        <v>#DIV/0!</v>
      </c>
      <c r="L698" s="81" t="e">
        <f t="shared" si="329"/>
        <v>#DIV/0!</v>
      </c>
      <c r="M698" s="81" t="e">
        <f t="shared" si="330"/>
        <v>#DIV/0!</v>
      </c>
      <c r="N698" s="20"/>
      <c r="O698" s="16"/>
      <c r="P698" s="42"/>
      <c r="Q698" s="16"/>
      <c r="R698" s="16"/>
      <c r="S698" s="33"/>
      <c r="T698" s="36"/>
      <c r="U698" s="36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spans="1:44" ht="18.75">
      <c r="A699" s="49"/>
      <c r="B699" s="67" t="s">
        <v>22</v>
      </c>
      <c r="C699" s="105">
        <f aca="true" t="shared" si="334" ref="C699:H699">+C673</f>
        <v>0</v>
      </c>
      <c r="D699" s="105">
        <f t="shared" si="334"/>
        <v>0</v>
      </c>
      <c r="E699" s="105">
        <f t="shared" si="334"/>
        <v>0</v>
      </c>
      <c r="F699" s="105">
        <f t="shared" si="334"/>
        <v>0</v>
      </c>
      <c r="G699" s="105">
        <f t="shared" si="334"/>
        <v>0</v>
      </c>
      <c r="H699" s="105">
        <f t="shared" si="334"/>
        <v>0</v>
      </c>
      <c r="I699" s="86" t="e">
        <f t="shared" si="326"/>
        <v>#DIV/0!</v>
      </c>
      <c r="J699" s="81" t="e">
        <f t="shared" si="327"/>
        <v>#DIV/0!</v>
      </c>
      <c r="K699" s="81" t="e">
        <f t="shared" si="328"/>
        <v>#DIV/0!</v>
      </c>
      <c r="L699" s="81" t="e">
        <f t="shared" si="329"/>
        <v>#DIV/0!</v>
      </c>
      <c r="M699" s="81" t="e">
        <f t="shared" si="330"/>
        <v>#DIV/0!</v>
      </c>
      <c r="N699" s="20"/>
      <c r="O699" s="33"/>
      <c r="P699" s="38"/>
      <c r="Q699" s="33"/>
      <c r="R699" s="38"/>
      <c r="S699" s="34"/>
      <c r="T699" s="34"/>
      <c r="U699" s="34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spans="1:44" ht="19.5" thickBot="1">
      <c r="A700" s="109"/>
      <c r="B700" s="68" t="s">
        <v>14</v>
      </c>
      <c r="C700" s="106">
        <f aca="true" t="shared" si="335" ref="C700:H700">SUM(C695:C699)</f>
        <v>90457110</v>
      </c>
      <c r="D700" s="106">
        <f t="shared" si="335"/>
        <v>0</v>
      </c>
      <c r="E700" s="106">
        <f t="shared" si="335"/>
        <v>11852170</v>
      </c>
      <c r="F700" s="106">
        <f t="shared" si="335"/>
        <v>5043825</v>
      </c>
      <c r="G700" s="106">
        <f t="shared" si="335"/>
        <v>16895995</v>
      </c>
      <c r="H700" s="106">
        <f t="shared" si="335"/>
        <v>73561115</v>
      </c>
      <c r="I700" s="106">
        <f t="shared" si="326"/>
        <v>0</v>
      </c>
      <c r="J700" s="106">
        <f t="shared" si="327"/>
        <v>13.10253002776675</v>
      </c>
      <c r="K700" s="106">
        <f t="shared" si="328"/>
        <v>5.575929852280268</v>
      </c>
      <c r="L700" s="107">
        <f t="shared" si="329"/>
        <v>18.67845988004702</v>
      </c>
      <c r="M700" s="106">
        <f t="shared" si="330"/>
        <v>81.32154011995299</v>
      </c>
      <c r="N700" s="20"/>
      <c r="O700" s="33"/>
      <c r="P700" s="38"/>
      <c r="Q700" s="33"/>
      <c r="R700" s="38"/>
      <c r="S700" s="34"/>
      <c r="T700" s="34"/>
      <c r="U700" s="34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spans="1:44" ht="35.25" thickTop="1">
      <c r="A701" s="69" t="s">
        <v>55</v>
      </c>
      <c r="B701" s="17" t="s">
        <v>42</v>
      </c>
      <c r="C701" s="71"/>
      <c r="D701" s="71"/>
      <c r="E701" s="71"/>
      <c r="F701" s="71"/>
      <c r="G701" s="72"/>
      <c r="H701" s="72"/>
      <c r="I701" s="73"/>
      <c r="J701" s="72"/>
      <c r="K701" s="72"/>
      <c r="L701" s="72"/>
      <c r="M701" s="58"/>
      <c r="N701" s="20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spans="1:44" ht="18.75">
      <c r="A702" s="48" t="s">
        <v>87</v>
      </c>
      <c r="B702" s="43" t="s">
        <v>108</v>
      </c>
      <c r="C702" s="75"/>
      <c r="D702" s="75"/>
      <c r="E702" s="75"/>
      <c r="F702" s="75"/>
      <c r="G702" s="76"/>
      <c r="H702" s="76"/>
      <c r="I702" s="77"/>
      <c r="J702" s="76"/>
      <c r="K702" s="76"/>
      <c r="L702" s="76"/>
      <c r="M702" s="59"/>
      <c r="N702" s="20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spans="1:44" ht="18.75">
      <c r="A703" s="49"/>
      <c r="B703" s="60" t="s">
        <v>19</v>
      </c>
      <c r="C703" s="78">
        <f>+'[2]OIC_69'!$E$281</f>
        <v>495800</v>
      </c>
      <c r="D703" s="78">
        <f>+'[2]OIC_69'!$F$281</f>
        <v>0</v>
      </c>
      <c r="E703" s="78">
        <f>+'[2]OIC_69'!$G$281</f>
        <v>6741</v>
      </c>
      <c r="F703" s="78">
        <f>+'[2]OIC_69'!$H$281</f>
        <v>305383.6</v>
      </c>
      <c r="G703" s="85">
        <f>+D703+E703+F703</f>
        <v>312124.6</v>
      </c>
      <c r="H703" s="81">
        <f>+C703-D703-E703-F703</f>
        <v>183675.40000000002</v>
      </c>
      <c r="I703" s="86">
        <f>+D703/C703*100</f>
        <v>0</v>
      </c>
      <c r="J703" s="81">
        <f>+E703/C703*100</f>
        <v>1.3596208148446955</v>
      </c>
      <c r="K703" s="98">
        <f>+F703/C703*100</f>
        <v>61.59411052843888</v>
      </c>
      <c r="L703" s="81">
        <f>+G703/C703*100</f>
        <v>62.95373134328358</v>
      </c>
      <c r="M703" s="81">
        <f>+H703/C703*100</f>
        <v>37.04626865671642</v>
      </c>
      <c r="N703" s="39"/>
      <c r="O703" s="40"/>
      <c r="P703" s="40"/>
      <c r="Q703" s="40"/>
      <c r="R703" s="40"/>
      <c r="S703" s="41"/>
      <c r="T703" s="41"/>
      <c r="U703" s="41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spans="1:44" ht="18.75">
      <c r="A704" s="49"/>
      <c r="B704" s="61" t="s">
        <v>20</v>
      </c>
      <c r="C704" s="97">
        <f>+'[2]OIC_69'!$E$282</f>
        <v>0</v>
      </c>
      <c r="D704" s="97">
        <f>+'[2]OIC_69'!$F$282</f>
        <v>0</v>
      </c>
      <c r="E704" s="97">
        <f>+'[2]OIC_69'!$G$282</f>
        <v>0</v>
      </c>
      <c r="F704" s="97">
        <f>+'[2]OIC_69'!$H$282</f>
        <v>0</v>
      </c>
      <c r="G704" s="79">
        <f>+D704+E704+F704</f>
        <v>0</v>
      </c>
      <c r="H704" s="98">
        <f>+C704-D704-E704-F704</f>
        <v>0</v>
      </c>
      <c r="I704" s="80" t="e">
        <f>+D704/C704*100</f>
        <v>#DIV/0!</v>
      </c>
      <c r="J704" s="98" t="e">
        <f>+E704/C704*100</f>
        <v>#DIV/0!</v>
      </c>
      <c r="K704" s="98" t="e">
        <f>+F704/C704*100</f>
        <v>#DIV/0!</v>
      </c>
      <c r="L704" s="98" t="e">
        <f>+G704/C704*100</f>
        <v>#DIV/0!</v>
      </c>
      <c r="M704" s="98" t="e">
        <f>+H704/C704*100</f>
        <v>#DIV/0!</v>
      </c>
      <c r="N704" s="39"/>
      <c r="O704" s="40"/>
      <c r="P704" s="40"/>
      <c r="Q704" s="40"/>
      <c r="R704" s="40"/>
      <c r="S704" s="41"/>
      <c r="T704" s="41"/>
      <c r="U704" s="41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spans="1:44" ht="18.75">
      <c r="A705" s="49"/>
      <c r="B705" s="62" t="s">
        <v>21</v>
      </c>
      <c r="C705" s="97">
        <f>+'[2]OIC_69'!$E$283</f>
        <v>0</v>
      </c>
      <c r="D705" s="97">
        <f>+'[2]OIC_69'!$F$283</f>
        <v>0</v>
      </c>
      <c r="E705" s="97">
        <f>+'[2]OIC_69'!$G$283</f>
        <v>0</v>
      </c>
      <c r="F705" s="97">
        <f>+'[2]OIC_69'!$H$283</f>
        <v>0</v>
      </c>
      <c r="G705" s="79">
        <f>+D705+E705+F705</f>
        <v>0</v>
      </c>
      <c r="H705" s="98">
        <f>+C705-D705-E705-F705</f>
        <v>0</v>
      </c>
      <c r="I705" s="80" t="e">
        <f>+D705/C705*100</f>
        <v>#DIV/0!</v>
      </c>
      <c r="J705" s="98" t="e">
        <f>+E705/C705*100</f>
        <v>#DIV/0!</v>
      </c>
      <c r="K705" s="98" t="e">
        <f>+F705/C705*100</f>
        <v>#DIV/0!</v>
      </c>
      <c r="L705" s="98" t="e">
        <f>+G705/C705*100</f>
        <v>#DIV/0!</v>
      </c>
      <c r="M705" s="98" t="e">
        <f>+H705/C705*100</f>
        <v>#DIV/0!</v>
      </c>
      <c r="N705" s="39"/>
      <c r="O705" s="40"/>
      <c r="P705" s="40"/>
      <c r="Q705" s="40"/>
      <c r="R705" s="40"/>
      <c r="S705" s="41"/>
      <c r="T705" s="41"/>
      <c r="U705" s="41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spans="1:44" ht="18.75">
      <c r="A706" s="49"/>
      <c r="B706" s="63" t="s">
        <v>22</v>
      </c>
      <c r="C706" s="97">
        <f>+'[2]OIC_69'!$E$284</f>
        <v>2398480</v>
      </c>
      <c r="D706" s="97">
        <f>+'[2]OIC_69'!$F$284</f>
        <v>0</v>
      </c>
      <c r="E706" s="97">
        <f>+'[2]OIC_69'!$G$284</f>
        <v>0</v>
      </c>
      <c r="F706" s="97">
        <f>+'[2]OIC_69'!$H$284</f>
        <v>1695366.12</v>
      </c>
      <c r="G706" s="79">
        <f>+D706+E706+F706</f>
        <v>1695366.12</v>
      </c>
      <c r="H706" s="98">
        <f>+C706-D706-E706-F706</f>
        <v>703113.8799999999</v>
      </c>
      <c r="I706" s="80">
        <f>+D706/C706*100</f>
        <v>0</v>
      </c>
      <c r="J706" s="98">
        <f>+E706/C706*100</f>
        <v>0</v>
      </c>
      <c r="K706" s="98">
        <f>+F706/C706*100</f>
        <v>70.68502218071445</v>
      </c>
      <c r="L706" s="98">
        <f>+G706/C706*100</f>
        <v>70.68502218071445</v>
      </c>
      <c r="M706" s="98">
        <f>+H706/C706*100</f>
        <v>29.31497781928554</v>
      </c>
      <c r="N706" s="39"/>
      <c r="O706" s="40"/>
      <c r="P706" s="40"/>
      <c r="Q706" s="40"/>
      <c r="R706" s="40"/>
      <c r="S706" s="41"/>
      <c r="T706" s="41"/>
      <c r="U706" s="41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spans="1:44" ht="18.75">
      <c r="A707" s="49"/>
      <c r="B707" s="64" t="s">
        <v>13</v>
      </c>
      <c r="C707" s="108">
        <f aca="true" t="shared" si="336" ref="C707:H707">SUM(C703:C706)</f>
        <v>2894280</v>
      </c>
      <c r="D707" s="108">
        <f t="shared" si="336"/>
        <v>0</v>
      </c>
      <c r="E707" s="108">
        <f t="shared" si="336"/>
        <v>6741</v>
      </c>
      <c r="F707" s="108">
        <f t="shared" si="336"/>
        <v>2000749.7200000002</v>
      </c>
      <c r="G707" s="108">
        <f t="shared" si="336"/>
        <v>2007490.7200000002</v>
      </c>
      <c r="H707" s="108">
        <f t="shared" si="336"/>
        <v>886789.2799999999</v>
      </c>
      <c r="I707" s="108">
        <f>+D707/C707*100</f>
        <v>0</v>
      </c>
      <c r="J707" s="108">
        <f>+E707/C707*100</f>
        <v>0.23290766615531325</v>
      </c>
      <c r="K707" s="108">
        <f>+F707/C707*100</f>
        <v>69.12771811987784</v>
      </c>
      <c r="L707" s="108">
        <f>+G707/C707*100</f>
        <v>69.36062578603315</v>
      </c>
      <c r="M707" s="108">
        <f>+H707/C707*100</f>
        <v>30.639374213966857</v>
      </c>
      <c r="N707" s="20"/>
      <c r="O707" s="16"/>
      <c r="P707" s="42"/>
      <c r="Q707" s="16"/>
      <c r="R707" s="16"/>
      <c r="S707" s="25"/>
      <c r="T707" s="24"/>
      <c r="U707" s="24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spans="1:44" ht="18.75">
      <c r="A708" s="49"/>
      <c r="B708" s="17" t="s">
        <v>109</v>
      </c>
      <c r="C708" s="71"/>
      <c r="D708" s="71"/>
      <c r="E708" s="71"/>
      <c r="F708" s="71"/>
      <c r="G708" s="72"/>
      <c r="H708" s="72"/>
      <c r="I708" s="73"/>
      <c r="J708" s="72"/>
      <c r="K708" s="72"/>
      <c r="L708" s="72"/>
      <c r="M708" s="72"/>
      <c r="N708" s="20"/>
      <c r="O708" s="33"/>
      <c r="P708" s="38"/>
      <c r="Q708" s="33"/>
      <c r="R708" s="38"/>
      <c r="S708" s="41"/>
      <c r="T708" s="2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spans="1:44" ht="18.75">
      <c r="A709" s="49"/>
      <c r="B709" s="43" t="s">
        <v>107</v>
      </c>
      <c r="C709" s="75"/>
      <c r="D709" s="75"/>
      <c r="E709" s="75"/>
      <c r="F709" s="75"/>
      <c r="G709" s="76"/>
      <c r="H709" s="76"/>
      <c r="I709" s="77"/>
      <c r="J709" s="76"/>
      <c r="K709" s="76"/>
      <c r="L709" s="76"/>
      <c r="M709" s="76"/>
      <c r="N709" s="20"/>
      <c r="O709" s="33"/>
      <c r="P709" s="38"/>
      <c r="Q709" s="33"/>
      <c r="R709" s="38"/>
      <c r="S709" s="41"/>
      <c r="T709" s="2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spans="1:44" ht="18.75">
      <c r="A710" s="49"/>
      <c r="B710" s="60" t="s">
        <v>19</v>
      </c>
      <c r="C710" s="78">
        <f>+'[2]OIC_69'!$E$336</f>
        <v>313200</v>
      </c>
      <c r="D710" s="78">
        <f>+'[2]OIC_69'!$F$336</f>
        <v>0</v>
      </c>
      <c r="E710" s="78">
        <f>+'[2]OIC_69'!$G$336</f>
        <v>0</v>
      </c>
      <c r="F710" s="78">
        <f>+'[2]OIC_69'!$H$336</f>
        <v>64360</v>
      </c>
      <c r="G710" s="85">
        <f>+D710+E710+F710</f>
        <v>64360</v>
      </c>
      <c r="H710" s="85">
        <f>+C710-D710-E710-F710</f>
        <v>248840</v>
      </c>
      <c r="I710" s="86">
        <f>+D710/C710*100</f>
        <v>0</v>
      </c>
      <c r="J710" s="81">
        <f>+E710/C710*100</f>
        <v>0</v>
      </c>
      <c r="K710" s="81">
        <f>+F710/C710*100</f>
        <v>20.549169859514688</v>
      </c>
      <c r="L710" s="81">
        <f>+G710/C710*100</f>
        <v>20.549169859514688</v>
      </c>
      <c r="M710" s="81">
        <f>+H710/C710*100</f>
        <v>79.45083014048532</v>
      </c>
      <c r="N710" s="20"/>
      <c r="O710" s="33"/>
      <c r="P710" s="38"/>
      <c r="Q710" s="33"/>
      <c r="R710" s="38"/>
      <c r="S710" s="41"/>
      <c r="T710" s="2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spans="1:44" ht="18.75">
      <c r="A711" s="49"/>
      <c r="B711" s="61" t="s">
        <v>20</v>
      </c>
      <c r="C711" s="78">
        <f>+'[2]OIC_69'!$E$337</f>
        <v>0</v>
      </c>
      <c r="D711" s="78">
        <f>+'[2]OIC_69'!$F$337</f>
        <v>0</v>
      </c>
      <c r="E711" s="78">
        <f>+'[2]OIC_69'!$G$337</f>
        <v>0</v>
      </c>
      <c r="F711" s="78">
        <f>+'[2]OIC_69'!$H$337</f>
        <v>0</v>
      </c>
      <c r="G711" s="79">
        <f>+D711+E711+F711</f>
        <v>0</v>
      </c>
      <c r="H711" s="79">
        <f>+C711-D711-E711-F711</f>
        <v>0</v>
      </c>
      <c r="I711" s="80" t="e">
        <f>+D711/C711*100</f>
        <v>#DIV/0!</v>
      </c>
      <c r="J711" s="81" t="e">
        <f>+E711/C711*100</f>
        <v>#DIV/0!</v>
      </c>
      <c r="K711" s="81" t="e">
        <f>+F711/C711*100</f>
        <v>#DIV/0!</v>
      </c>
      <c r="L711" s="81" t="e">
        <f>+G711/C711*100</f>
        <v>#DIV/0!</v>
      </c>
      <c r="M711" s="81" t="e">
        <f>+H711/C711*100</f>
        <v>#DIV/0!</v>
      </c>
      <c r="N711" s="20"/>
      <c r="O711" s="33"/>
      <c r="P711" s="38"/>
      <c r="Q711" s="33"/>
      <c r="R711" s="38"/>
      <c r="S711" s="41"/>
      <c r="T711" s="2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spans="1:44" ht="18.75">
      <c r="A712" s="49"/>
      <c r="B712" s="62" t="s">
        <v>21</v>
      </c>
      <c r="C712" s="78">
        <f>+'[2]OIC_69'!$E$338</f>
        <v>0</v>
      </c>
      <c r="D712" s="78">
        <f>+'[2]OIC_69'!$F$338</f>
        <v>0</v>
      </c>
      <c r="E712" s="78">
        <f>+'[2]OIC_69'!$G$338</f>
        <v>0</v>
      </c>
      <c r="F712" s="78">
        <f>+'[2]OIC_69'!$H$338</f>
        <v>0</v>
      </c>
      <c r="G712" s="79">
        <f>+D712+E712+F712</f>
        <v>0</v>
      </c>
      <c r="H712" s="79">
        <f>+C712-D712-E712-F712</f>
        <v>0</v>
      </c>
      <c r="I712" s="80" t="e">
        <f>+D712/C712*100</f>
        <v>#DIV/0!</v>
      </c>
      <c r="J712" s="81" t="e">
        <f>+E712/C712*100</f>
        <v>#DIV/0!</v>
      </c>
      <c r="K712" s="81" t="e">
        <f>+F712/C712*100</f>
        <v>#DIV/0!</v>
      </c>
      <c r="L712" s="81" t="e">
        <f>+G712/C712*100</f>
        <v>#DIV/0!</v>
      </c>
      <c r="M712" s="81" t="e">
        <f>+H712/C712*100</f>
        <v>#DIV/0!</v>
      </c>
      <c r="N712" s="20"/>
      <c r="O712" s="33"/>
      <c r="P712" s="38"/>
      <c r="Q712" s="33"/>
      <c r="R712" s="38"/>
      <c r="S712" s="41"/>
      <c r="T712" s="2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spans="1:44" ht="18.75">
      <c r="A713" s="49"/>
      <c r="B713" s="64" t="s">
        <v>13</v>
      </c>
      <c r="C713" s="108">
        <f aca="true" t="shared" si="337" ref="C713:H713">SUM(C710:C712)</f>
        <v>313200</v>
      </c>
      <c r="D713" s="108">
        <f t="shared" si="337"/>
        <v>0</v>
      </c>
      <c r="E713" s="108">
        <f t="shared" si="337"/>
        <v>0</v>
      </c>
      <c r="F713" s="108">
        <f t="shared" si="337"/>
        <v>64360</v>
      </c>
      <c r="G713" s="108">
        <f t="shared" si="337"/>
        <v>64360</v>
      </c>
      <c r="H713" s="108">
        <f t="shared" si="337"/>
        <v>248840</v>
      </c>
      <c r="I713" s="108">
        <f>+D713/C713*100</f>
        <v>0</v>
      </c>
      <c r="J713" s="108">
        <f>+E713/C713*100</f>
        <v>0</v>
      </c>
      <c r="K713" s="108">
        <f>+F713/C713*100</f>
        <v>20.549169859514688</v>
      </c>
      <c r="L713" s="108">
        <f>+G713/C713*100</f>
        <v>20.549169859514688</v>
      </c>
      <c r="M713" s="108">
        <f>+H713/C713*100</f>
        <v>79.45083014048532</v>
      </c>
      <c r="N713" s="20"/>
      <c r="O713" s="16"/>
      <c r="P713" s="42"/>
      <c r="Q713" s="16"/>
      <c r="R713" s="16"/>
      <c r="S713" s="33"/>
      <c r="T713" s="36"/>
      <c r="U713" s="36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spans="1:44" ht="18.75">
      <c r="A714" s="49"/>
      <c r="B714" s="17" t="s">
        <v>133</v>
      </c>
      <c r="C714" s="70"/>
      <c r="D714" s="70"/>
      <c r="E714" s="70"/>
      <c r="F714" s="70"/>
      <c r="G714" s="72"/>
      <c r="H714" s="72"/>
      <c r="I714" s="73"/>
      <c r="J714" s="72"/>
      <c r="K714" s="72"/>
      <c r="L714" s="72"/>
      <c r="M714" s="72"/>
      <c r="N714" s="20"/>
      <c r="O714" s="33"/>
      <c r="P714" s="38"/>
      <c r="Q714" s="33"/>
      <c r="R714" s="38"/>
      <c r="S714" s="34"/>
      <c r="T714" s="34"/>
      <c r="U714" s="34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spans="1:44" ht="18.75">
      <c r="A715" s="49"/>
      <c r="B715" s="43" t="s">
        <v>110</v>
      </c>
      <c r="C715" s="74"/>
      <c r="D715" s="74"/>
      <c r="E715" s="74"/>
      <c r="F715" s="74"/>
      <c r="G715" s="76"/>
      <c r="H715" s="76"/>
      <c r="I715" s="77"/>
      <c r="J715" s="76"/>
      <c r="K715" s="76"/>
      <c r="L715" s="76"/>
      <c r="M715" s="76"/>
      <c r="N715" s="20"/>
      <c r="O715" s="33"/>
      <c r="P715" s="38"/>
      <c r="Q715" s="33"/>
      <c r="R715" s="38"/>
      <c r="S715" s="34"/>
      <c r="T715" s="34"/>
      <c r="U715" s="34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spans="1:44" ht="18.75">
      <c r="A716" s="49"/>
      <c r="B716" s="60" t="s">
        <v>19</v>
      </c>
      <c r="C716" s="78">
        <f>+'[2]OIC_69'!$E$354</f>
        <v>0</v>
      </c>
      <c r="D716" s="78">
        <f>+'[2]OIC_69'!$F$354</f>
        <v>0</v>
      </c>
      <c r="E716" s="78">
        <f>+'[2]OIC_69'!$G$354</f>
        <v>0</v>
      </c>
      <c r="F716" s="78">
        <f>+'[2]OIC_69'!$H$354</f>
        <v>0</v>
      </c>
      <c r="G716" s="85">
        <f>+D716+E716+F716</f>
        <v>0</v>
      </c>
      <c r="H716" s="85">
        <f>+C716-D716-E716-F716</f>
        <v>0</v>
      </c>
      <c r="I716" s="86" t="e">
        <f>+D716/C716*100</f>
        <v>#DIV/0!</v>
      </c>
      <c r="J716" s="81" t="e">
        <f>+E716/C716*100</f>
        <v>#DIV/0!</v>
      </c>
      <c r="K716" s="87" t="e">
        <f>+F716/C716*100</f>
        <v>#DIV/0!</v>
      </c>
      <c r="L716" s="87" t="e">
        <f>+G716/C716*100</f>
        <v>#DIV/0!</v>
      </c>
      <c r="M716" s="87" t="e">
        <f>+H716/C716*100</f>
        <v>#DIV/0!</v>
      </c>
      <c r="N716" s="20"/>
      <c r="O716" s="33"/>
      <c r="P716" s="38"/>
      <c r="Q716" s="33"/>
      <c r="R716" s="38"/>
      <c r="S716" s="34"/>
      <c r="T716" s="34"/>
      <c r="U716" s="34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spans="1:44" ht="18.75">
      <c r="A717" s="49"/>
      <c r="B717" s="64" t="s">
        <v>13</v>
      </c>
      <c r="C717" s="82">
        <f aca="true" t="shared" si="338" ref="C717:H717">SUM(C716:C716)</f>
        <v>0</v>
      </c>
      <c r="D717" s="82">
        <f t="shared" si="338"/>
        <v>0</v>
      </c>
      <c r="E717" s="82">
        <f t="shared" si="338"/>
        <v>0</v>
      </c>
      <c r="F717" s="82">
        <f t="shared" si="338"/>
        <v>0</v>
      </c>
      <c r="G717" s="82">
        <f t="shared" si="338"/>
        <v>0</v>
      </c>
      <c r="H717" s="82">
        <f t="shared" si="338"/>
        <v>0</v>
      </c>
      <c r="I717" s="83" t="e">
        <f>+D717/C717*100</f>
        <v>#DIV/0!</v>
      </c>
      <c r="J717" s="84" t="e">
        <f>+E717/C717*100</f>
        <v>#DIV/0!</v>
      </c>
      <c r="K717" s="84" t="e">
        <f>+F717/C717*100</f>
        <v>#DIV/0!</v>
      </c>
      <c r="L717" s="84" t="e">
        <f>+G717/C717*100</f>
        <v>#DIV/0!</v>
      </c>
      <c r="M717" s="84" t="e">
        <f>+H717/C717*100</f>
        <v>#DIV/0!</v>
      </c>
      <c r="N717" s="20"/>
      <c r="O717" s="33"/>
      <c r="P717" s="38"/>
      <c r="Q717" s="33"/>
      <c r="R717" s="38"/>
      <c r="S717" s="34"/>
      <c r="T717" s="34"/>
      <c r="U717" s="34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spans="1:44" ht="18.75">
      <c r="A718" s="49"/>
      <c r="B718" s="43" t="s">
        <v>130</v>
      </c>
      <c r="C718" s="74"/>
      <c r="D718" s="74"/>
      <c r="E718" s="74"/>
      <c r="F718" s="74"/>
      <c r="G718" s="76"/>
      <c r="H718" s="76"/>
      <c r="I718" s="77"/>
      <c r="J718" s="76"/>
      <c r="K718" s="76"/>
      <c r="L718" s="76"/>
      <c r="M718" s="76"/>
      <c r="N718" s="20"/>
      <c r="O718" s="33"/>
      <c r="P718" s="38"/>
      <c r="Q718" s="33"/>
      <c r="R718" s="38"/>
      <c r="S718" s="34"/>
      <c r="T718" s="34"/>
      <c r="U718" s="34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spans="1:44" ht="18.75">
      <c r="A719" s="49"/>
      <c r="B719" s="60" t="s">
        <v>19</v>
      </c>
      <c r="C719" s="78">
        <f>+'[2]OIC_69'!$E$379</f>
        <v>0</v>
      </c>
      <c r="D719" s="78">
        <f>+'[2]OIC_69'!$F$379</f>
        <v>0</v>
      </c>
      <c r="E719" s="78">
        <f>+'[2]OIC_69'!$G$379</f>
        <v>0</v>
      </c>
      <c r="F719" s="78">
        <f>+'[2]OIC_69'!$H$379</f>
        <v>0</v>
      </c>
      <c r="G719" s="85">
        <f>+D719+E719+F719</f>
        <v>0</v>
      </c>
      <c r="H719" s="85">
        <f>+C719-D719-E719-F719</f>
        <v>0</v>
      </c>
      <c r="I719" s="86" t="e">
        <f>+D719/C719*100</f>
        <v>#DIV/0!</v>
      </c>
      <c r="J719" s="81" t="e">
        <f>+E719/C719*100</f>
        <v>#DIV/0!</v>
      </c>
      <c r="K719" s="81" t="e">
        <f>+F719/C719*100</f>
        <v>#DIV/0!</v>
      </c>
      <c r="L719" s="81" t="e">
        <f>+G719/C719*100</f>
        <v>#DIV/0!</v>
      </c>
      <c r="M719" s="81" t="e">
        <f>+H719/C719*100</f>
        <v>#DIV/0!</v>
      </c>
      <c r="N719" s="20"/>
      <c r="O719" s="33"/>
      <c r="P719" s="38"/>
      <c r="Q719" s="33"/>
      <c r="R719" s="38"/>
      <c r="S719" s="34"/>
      <c r="T719" s="34"/>
      <c r="U719" s="34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spans="1:44" ht="18.75">
      <c r="A720" s="49"/>
      <c r="B720" s="61" t="s">
        <v>20</v>
      </c>
      <c r="C720" s="78">
        <f>+'[2]OIC_69'!$E$380</f>
        <v>0</v>
      </c>
      <c r="D720" s="78">
        <f>+'[2]OIC_69'!$F$380</f>
        <v>0</v>
      </c>
      <c r="E720" s="78">
        <f>+'[2]OIC_69'!$G$380</f>
        <v>0</v>
      </c>
      <c r="F720" s="78">
        <f>+'[2]OIC_69'!$H$380</f>
        <v>0</v>
      </c>
      <c r="G720" s="79">
        <f>+D720+E720+F720</f>
        <v>0</v>
      </c>
      <c r="H720" s="79">
        <f>+C720-D720-E720-F720</f>
        <v>0</v>
      </c>
      <c r="I720" s="80" t="e">
        <f>+D720/C720*100</f>
        <v>#DIV/0!</v>
      </c>
      <c r="J720" s="81" t="e">
        <f>+E720/C720*100</f>
        <v>#DIV/0!</v>
      </c>
      <c r="K720" s="81" t="e">
        <f>+F720/C720*100</f>
        <v>#DIV/0!</v>
      </c>
      <c r="L720" s="81" t="e">
        <f>+G720/C720*100</f>
        <v>#DIV/0!</v>
      </c>
      <c r="M720" s="81" t="e">
        <f>+H720/C720*100</f>
        <v>#DIV/0!</v>
      </c>
      <c r="N720" s="20"/>
      <c r="O720" s="33"/>
      <c r="P720" s="38"/>
      <c r="Q720" s="33"/>
      <c r="R720" s="38"/>
      <c r="S720" s="34"/>
      <c r="T720" s="34"/>
      <c r="U720" s="34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spans="1:44" ht="18.75">
      <c r="A721" s="49"/>
      <c r="B721" s="64" t="s">
        <v>13</v>
      </c>
      <c r="C721" s="82">
        <f aca="true" t="shared" si="339" ref="C721:H721">SUM(C719:C720)</f>
        <v>0</v>
      </c>
      <c r="D721" s="82">
        <f t="shared" si="339"/>
        <v>0</v>
      </c>
      <c r="E721" s="82">
        <f t="shared" si="339"/>
        <v>0</v>
      </c>
      <c r="F721" s="82">
        <f t="shared" si="339"/>
        <v>0</v>
      </c>
      <c r="G721" s="82">
        <f t="shared" si="339"/>
        <v>0</v>
      </c>
      <c r="H721" s="82">
        <f t="shared" si="339"/>
        <v>0</v>
      </c>
      <c r="I721" s="83" t="e">
        <f>+D721/C721*100</f>
        <v>#DIV/0!</v>
      </c>
      <c r="J721" s="84" t="e">
        <f>+E721/C721*100</f>
        <v>#DIV/0!</v>
      </c>
      <c r="K721" s="84" t="e">
        <f>+F721/C721*100</f>
        <v>#DIV/0!</v>
      </c>
      <c r="L721" s="84" t="e">
        <f>+G721/C721*100</f>
        <v>#DIV/0!</v>
      </c>
      <c r="M721" s="84" t="e">
        <f>+H721/C721*100</f>
        <v>#DIV/0!</v>
      </c>
      <c r="N721" s="20"/>
      <c r="O721" s="33"/>
      <c r="P721" s="38"/>
      <c r="Q721" s="33"/>
      <c r="R721" s="38"/>
      <c r="S721" s="34"/>
      <c r="T721" s="34"/>
      <c r="U721" s="34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spans="1:44" ht="18.75">
      <c r="A722" s="49"/>
      <c r="B722" s="17" t="s">
        <v>128</v>
      </c>
      <c r="C722" s="88"/>
      <c r="D722" s="88"/>
      <c r="E722" s="88"/>
      <c r="F722" s="88"/>
      <c r="G722" s="89"/>
      <c r="H722" s="89"/>
      <c r="I722" s="90"/>
      <c r="J722" s="89"/>
      <c r="K722" s="89"/>
      <c r="L722" s="89"/>
      <c r="M722" s="89"/>
      <c r="N722" s="20"/>
      <c r="O722" s="33"/>
      <c r="P722" s="38"/>
      <c r="Q722" s="33"/>
      <c r="R722" s="38"/>
      <c r="S722" s="34"/>
      <c r="T722" s="34"/>
      <c r="U722" s="34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spans="1:44" ht="18.75">
      <c r="A723" s="49"/>
      <c r="B723" s="43" t="s">
        <v>129</v>
      </c>
      <c r="C723" s="91"/>
      <c r="D723" s="91"/>
      <c r="E723" s="91"/>
      <c r="F723" s="91"/>
      <c r="G723" s="92"/>
      <c r="H723" s="92"/>
      <c r="I723" s="93"/>
      <c r="J723" s="92"/>
      <c r="K723" s="92"/>
      <c r="L723" s="92"/>
      <c r="M723" s="92"/>
      <c r="N723" s="20"/>
      <c r="O723" s="33"/>
      <c r="P723" s="38"/>
      <c r="Q723" s="33"/>
      <c r="R723" s="38"/>
      <c r="S723" s="34"/>
      <c r="T723" s="34"/>
      <c r="U723" s="34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spans="1:44" ht="18.75">
      <c r="A724" s="49"/>
      <c r="B724" s="66" t="s">
        <v>18</v>
      </c>
      <c r="C724" s="94">
        <f>+'[2]OIC_69'!$E$402</f>
        <v>1650100</v>
      </c>
      <c r="D724" s="94">
        <f>+'[2]OIC_69'!$F$402</f>
        <v>0</v>
      </c>
      <c r="E724" s="94">
        <f>+'[2]OIC_69'!$G$402</f>
        <v>0</v>
      </c>
      <c r="F724" s="94">
        <f>+'[2]OIC_69'!$H$402</f>
        <v>1121277.42</v>
      </c>
      <c r="G724" s="95">
        <f>+D724+E724+F724</f>
        <v>1121277.42</v>
      </c>
      <c r="H724" s="95">
        <f>+C724-D724-E724-F724</f>
        <v>528822.5800000001</v>
      </c>
      <c r="I724" s="96">
        <f>+D724/C724*100</f>
        <v>0</v>
      </c>
      <c r="J724" s="95">
        <f>+E724/C724*100</f>
        <v>0</v>
      </c>
      <c r="K724" s="95">
        <f>+F724/C724*100</f>
        <v>67.95208896430519</v>
      </c>
      <c r="L724" s="95">
        <f>+G724/C724*100</f>
        <v>67.95208896430519</v>
      </c>
      <c r="M724" s="95">
        <f>+H724/C724*100</f>
        <v>32.04791103569481</v>
      </c>
      <c r="N724" s="20"/>
      <c r="O724" s="33"/>
      <c r="P724" s="38"/>
      <c r="Q724" s="33"/>
      <c r="R724" s="38"/>
      <c r="S724" s="41"/>
      <c r="T724" s="2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spans="1:44" ht="18.75">
      <c r="A725" s="49"/>
      <c r="B725" s="62" t="s">
        <v>19</v>
      </c>
      <c r="C725" s="97">
        <f>+'[2]OIC_69'!$E$403</f>
        <v>62300</v>
      </c>
      <c r="D725" s="97">
        <f>+'[2]OIC_69'!$F$403</f>
        <v>0</v>
      </c>
      <c r="E725" s="97">
        <f>+'[2]OIC_69'!$G$403</f>
        <v>0</v>
      </c>
      <c r="F725" s="97">
        <f>+'[2]OIC_69'!$H$403</f>
        <v>30820</v>
      </c>
      <c r="G725" s="98">
        <f>+D725+E725+F725</f>
        <v>30820</v>
      </c>
      <c r="H725" s="98">
        <f>+C725-D725-E725-F725</f>
        <v>31480</v>
      </c>
      <c r="I725" s="80">
        <f>+D725/C725*100</f>
        <v>0</v>
      </c>
      <c r="J725" s="98">
        <f>+E725/C725*100</f>
        <v>0</v>
      </c>
      <c r="K725" s="98">
        <f>+F725/C725*100</f>
        <v>49.47030497592295</v>
      </c>
      <c r="L725" s="98">
        <f>+G725/C725*100</f>
        <v>49.47030497592295</v>
      </c>
      <c r="M725" s="98">
        <f>+H725/C725*100</f>
        <v>50.52969502407705</v>
      </c>
      <c r="N725" s="20"/>
      <c r="O725" s="16"/>
      <c r="P725" s="42"/>
      <c r="Q725" s="16"/>
      <c r="R725" s="16"/>
      <c r="S725" s="33"/>
      <c r="T725" s="36"/>
      <c r="U725" s="36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spans="1:44" ht="18.75">
      <c r="A726" s="49"/>
      <c r="B726" s="65" t="s">
        <v>13</v>
      </c>
      <c r="C726" s="82">
        <f aca="true" t="shared" si="340" ref="C726:H726">SUM(C724:C725)</f>
        <v>1712400</v>
      </c>
      <c r="D726" s="82">
        <f t="shared" si="340"/>
        <v>0</v>
      </c>
      <c r="E726" s="82">
        <f t="shared" si="340"/>
        <v>0</v>
      </c>
      <c r="F726" s="82">
        <f t="shared" si="340"/>
        <v>1152097.42</v>
      </c>
      <c r="G726" s="82">
        <f t="shared" si="340"/>
        <v>1152097.42</v>
      </c>
      <c r="H726" s="82">
        <f t="shared" si="340"/>
        <v>560302.5800000001</v>
      </c>
      <c r="I726" s="99">
        <f>+D726/C726*100</f>
        <v>0</v>
      </c>
      <c r="J726" s="100">
        <f>+E726/C726*100</f>
        <v>0</v>
      </c>
      <c r="K726" s="100">
        <f>+F726/C726*100</f>
        <v>67.27969049287549</v>
      </c>
      <c r="L726" s="100">
        <f>+G726/C726*100</f>
        <v>67.27969049287549</v>
      </c>
      <c r="M726" s="100">
        <f>+H726/C726*100</f>
        <v>32.720309507124504</v>
      </c>
      <c r="N726" s="20"/>
      <c r="O726" s="16"/>
      <c r="P726" s="42"/>
      <c r="Q726" s="16"/>
      <c r="R726" s="16"/>
      <c r="S726" s="33"/>
      <c r="T726" s="36"/>
      <c r="U726" s="36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spans="1:44" ht="19.5" thickBot="1">
      <c r="A727" s="49"/>
      <c r="B727" s="18" t="s">
        <v>132</v>
      </c>
      <c r="C727" s="101"/>
      <c r="D727" s="101"/>
      <c r="E727" s="101"/>
      <c r="F727" s="101"/>
      <c r="G727" s="102"/>
      <c r="H727" s="102"/>
      <c r="I727" s="103"/>
      <c r="J727" s="102"/>
      <c r="K727" s="102"/>
      <c r="L727" s="102"/>
      <c r="M727" s="102"/>
      <c r="N727" s="20"/>
      <c r="O727" s="16"/>
      <c r="P727" s="42"/>
      <c r="Q727" s="16"/>
      <c r="R727" s="16"/>
      <c r="S727" s="33"/>
      <c r="T727" s="36"/>
      <c r="U727" s="36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spans="1:44" ht="19.5" thickTop="1">
      <c r="A728" s="50"/>
      <c r="B728" s="60" t="s">
        <v>18</v>
      </c>
      <c r="C728" s="78">
        <f aca="true" t="shared" si="341" ref="C728:H728">+C724</f>
        <v>1650100</v>
      </c>
      <c r="D728" s="78">
        <f t="shared" si="341"/>
        <v>0</v>
      </c>
      <c r="E728" s="78">
        <f t="shared" si="341"/>
        <v>0</v>
      </c>
      <c r="F728" s="78">
        <f t="shared" si="341"/>
        <v>1121277.42</v>
      </c>
      <c r="G728" s="78">
        <f t="shared" si="341"/>
        <v>1121277.42</v>
      </c>
      <c r="H728" s="78">
        <f t="shared" si="341"/>
        <v>528822.5800000001</v>
      </c>
      <c r="I728" s="86">
        <f aca="true" t="shared" si="342" ref="I728:I733">+D728/C728*100</f>
        <v>0</v>
      </c>
      <c r="J728" s="81">
        <f aca="true" t="shared" si="343" ref="J728:J733">+E728/C728*100</f>
        <v>0</v>
      </c>
      <c r="K728" s="81">
        <f aca="true" t="shared" si="344" ref="K728:K733">+F728/C728*100</f>
        <v>67.95208896430519</v>
      </c>
      <c r="L728" s="81">
        <f aca="true" t="shared" si="345" ref="L728:L733">+G728/C728*100</f>
        <v>67.95208896430519</v>
      </c>
      <c r="M728" s="81">
        <f aca="true" t="shared" si="346" ref="M728:M733">+H728/C728*100</f>
        <v>32.04791103569481</v>
      </c>
      <c r="N728" s="20"/>
      <c r="O728" s="16"/>
      <c r="P728" s="42"/>
      <c r="Q728" s="16"/>
      <c r="R728" s="16"/>
      <c r="S728" s="33"/>
      <c r="T728" s="36"/>
      <c r="U728" s="36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spans="1:44" ht="18.75">
      <c r="A729" s="49"/>
      <c r="B729" s="62" t="s">
        <v>19</v>
      </c>
      <c r="C729" s="97">
        <f aca="true" t="shared" si="347" ref="C729:H729">+C703+C710+C716+C719+C725</f>
        <v>871300</v>
      </c>
      <c r="D729" s="97">
        <f t="shared" si="347"/>
        <v>0</v>
      </c>
      <c r="E729" s="97">
        <f t="shared" si="347"/>
        <v>6741</v>
      </c>
      <c r="F729" s="97">
        <f t="shared" si="347"/>
        <v>400563.6</v>
      </c>
      <c r="G729" s="97">
        <f t="shared" si="347"/>
        <v>407304.6</v>
      </c>
      <c r="H729" s="97">
        <f t="shared" si="347"/>
        <v>463995.4</v>
      </c>
      <c r="I729" s="86">
        <f t="shared" si="342"/>
        <v>0</v>
      </c>
      <c r="J729" s="81">
        <f t="shared" si="343"/>
        <v>0.7736715253070126</v>
      </c>
      <c r="K729" s="81">
        <f t="shared" si="344"/>
        <v>45.97309767014805</v>
      </c>
      <c r="L729" s="81">
        <f t="shared" si="345"/>
        <v>46.74676919545506</v>
      </c>
      <c r="M729" s="81">
        <f t="shared" si="346"/>
        <v>53.25323080454494</v>
      </c>
      <c r="N729" s="20"/>
      <c r="O729" s="16"/>
      <c r="P729" s="42"/>
      <c r="Q729" s="16"/>
      <c r="R729" s="16"/>
      <c r="S729" s="33"/>
      <c r="T729" s="36"/>
      <c r="U729" s="36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spans="1:44" ht="18.75">
      <c r="A730" s="49"/>
      <c r="B730" s="61" t="s">
        <v>20</v>
      </c>
      <c r="C730" s="104">
        <f aca="true" t="shared" si="348" ref="C730:H730">+C704+C711+C720</f>
        <v>0</v>
      </c>
      <c r="D730" s="104">
        <f t="shared" si="348"/>
        <v>0</v>
      </c>
      <c r="E730" s="104">
        <f t="shared" si="348"/>
        <v>0</v>
      </c>
      <c r="F730" s="104">
        <f t="shared" si="348"/>
        <v>0</v>
      </c>
      <c r="G730" s="104">
        <f t="shared" si="348"/>
        <v>0</v>
      </c>
      <c r="H730" s="104">
        <f t="shared" si="348"/>
        <v>0</v>
      </c>
      <c r="I730" s="104" t="e">
        <f t="shared" si="342"/>
        <v>#DIV/0!</v>
      </c>
      <c r="J730" s="104" t="e">
        <f t="shared" si="343"/>
        <v>#DIV/0!</v>
      </c>
      <c r="K730" s="104" t="e">
        <f t="shared" si="344"/>
        <v>#DIV/0!</v>
      </c>
      <c r="L730" s="104" t="e">
        <f t="shared" si="345"/>
        <v>#DIV/0!</v>
      </c>
      <c r="M730" s="104" t="e">
        <f t="shared" si="346"/>
        <v>#DIV/0!</v>
      </c>
      <c r="N730" s="20"/>
      <c r="O730" s="16"/>
      <c r="P730" s="42"/>
      <c r="Q730" s="16"/>
      <c r="R730" s="16"/>
      <c r="S730" s="33"/>
      <c r="T730" s="36"/>
      <c r="U730" s="36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spans="1:44" ht="18.75">
      <c r="A731" s="49"/>
      <c r="B731" s="62" t="s">
        <v>21</v>
      </c>
      <c r="C731" s="97">
        <f aca="true" t="shared" si="349" ref="C731:H731">+C705+C712</f>
        <v>0</v>
      </c>
      <c r="D731" s="97">
        <f t="shared" si="349"/>
        <v>0</v>
      </c>
      <c r="E731" s="97">
        <f t="shared" si="349"/>
        <v>0</v>
      </c>
      <c r="F731" s="97">
        <f t="shared" si="349"/>
        <v>0</v>
      </c>
      <c r="G731" s="97">
        <f t="shared" si="349"/>
        <v>0</v>
      </c>
      <c r="H731" s="97">
        <f t="shared" si="349"/>
        <v>0</v>
      </c>
      <c r="I731" s="86" t="e">
        <f t="shared" si="342"/>
        <v>#DIV/0!</v>
      </c>
      <c r="J731" s="81" t="e">
        <f t="shared" si="343"/>
        <v>#DIV/0!</v>
      </c>
      <c r="K731" s="81" t="e">
        <f t="shared" si="344"/>
        <v>#DIV/0!</v>
      </c>
      <c r="L731" s="81" t="e">
        <f t="shared" si="345"/>
        <v>#DIV/0!</v>
      </c>
      <c r="M731" s="81" t="e">
        <f t="shared" si="346"/>
        <v>#DIV/0!</v>
      </c>
      <c r="N731" s="20"/>
      <c r="O731" s="16"/>
      <c r="P731" s="42"/>
      <c r="Q731" s="16"/>
      <c r="R731" s="16"/>
      <c r="S731" s="33"/>
      <c r="T731" s="36"/>
      <c r="U731" s="36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spans="1:44" ht="18.75">
      <c r="A732" s="49"/>
      <c r="B732" s="67" t="s">
        <v>22</v>
      </c>
      <c r="C732" s="105">
        <f aca="true" t="shared" si="350" ref="C732:H732">+C706</f>
        <v>2398480</v>
      </c>
      <c r="D732" s="105">
        <f t="shared" si="350"/>
        <v>0</v>
      </c>
      <c r="E732" s="105">
        <f t="shared" si="350"/>
        <v>0</v>
      </c>
      <c r="F732" s="105">
        <f t="shared" si="350"/>
        <v>1695366.12</v>
      </c>
      <c r="G732" s="105">
        <f t="shared" si="350"/>
        <v>1695366.12</v>
      </c>
      <c r="H732" s="105">
        <f t="shared" si="350"/>
        <v>703113.8799999999</v>
      </c>
      <c r="I732" s="86">
        <f t="shared" si="342"/>
        <v>0</v>
      </c>
      <c r="J732" s="81">
        <f t="shared" si="343"/>
        <v>0</v>
      </c>
      <c r="K732" s="81">
        <f t="shared" si="344"/>
        <v>70.68502218071445</v>
      </c>
      <c r="L732" s="81">
        <f t="shared" si="345"/>
        <v>70.68502218071445</v>
      </c>
      <c r="M732" s="81">
        <f t="shared" si="346"/>
        <v>29.31497781928554</v>
      </c>
      <c r="N732" s="20"/>
      <c r="O732" s="33"/>
      <c r="P732" s="38"/>
      <c r="Q732" s="33"/>
      <c r="R732" s="38"/>
      <c r="S732" s="34"/>
      <c r="T732" s="34"/>
      <c r="U732" s="34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spans="1:44" ht="19.5" thickBot="1">
      <c r="A733" s="109"/>
      <c r="B733" s="68" t="s">
        <v>14</v>
      </c>
      <c r="C733" s="106">
        <f aca="true" t="shared" si="351" ref="C733:H733">SUM(C728:C732)</f>
        <v>4919880</v>
      </c>
      <c r="D733" s="106">
        <f t="shared" si="351"/>
        <v>0</v>
      </c>
      <c r="E733" s="106">
        <f t="shared" si="351"/>
        <v>6741</v>
      </c>
      <c r="F733" s="106">
        <f t="shared" si="351"/>
        <v>3217207.14</v>
      </c>
      <c r="G733" s="106">
        <f t="shared" si="351"/>
        <v>3223948.14</v>
      </c>
      <c r="H733" s="106">
        <f t="shared" si="351"/>
        <v>1695931.8599999999</v>
      </c>
      <c r="I733" s="106">
        <f t="shared" si="342"/>
        <v>0</v>
      </c>
      <c r="J733" s="106">
        <f t="shared" si="343"/>
        <v>0.1370155369643162</v>
      </c>
      <c r="K733" s="106">
        <f t="shared" si="344"/>
        <v>65.39198395082806</v>
      </c>
      <c r="L733" s="107">
        <f t="shared" si="345"/>
        <v>65.52899948779239</v>
      </c>
      <c r="M733" s="106">
        <f t="shared" si="346"/>
        <v>34.47100051220761</v>
      </c>
      <c r="N733" s="20"/>
      <c r="O733" s="33"/>
      <c r="P733" s="38"/>
      <c r="Q733" s="33"/>
      <c r="R733" s="38"/>
      <c r="S733" s="34"/>
      <c r="T733" s="34"/>
      <c r="U733" s="34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spans="1:44" ht="35.25" thickTop="1">
      <c r="A734" s="69" t="s">
        <v>50</v>
      </c>
      <c r="B734" s="17" t="s">
        <v>42</v>
      </c>
      <c r="C734" s="71"/>
      <c r="D734" s="71"/>
      <c r="E734" s="71"/>
      <c r="F734" s="71"/>
      <c r="G734" s="72"/>
      <c r="H734" s="72"/>
      <c r="I734" s="73"/>
      <c r="J734" s="72"/>
      <c r="K734" s="72"/>
      <c r="L734" s="72"/>
      <c r="M734" s="58"/>
      <c r="N734" s="20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spans="1:44" ht="18.75">
      <c r="A735" s="48" t="s">
        <v>92</v>
      </c>
      <c r="B735" s="43" t="s">
        <v>108</v>
      </c>
      <c r="C735" s="75"/>
      <c r="D735" s="75"/>
      <c r="E735" s="75"/>
      <c r="F735" s="75"/>
      <c r="G735" s="76"/>
      <c r="H735" s="76"/>
      <c r="I735" s="77"/>
      <c r="J735" s="76"/>
      <c r="K735" s="76"/>
      <c r="L735" s="76"/>
      <c r="M735" s="59"/>
      <c r="N735" s="20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spans="1:44" ht="18.75">
      <c r="A736" s="49"/>
      <c r="B736" s="60" t="s">
        <v>19</v>
      </c>
      <c r="C736" s="78">
        <f>+'[2]ผู้ทรง_70'!$E$281</f>
        <v>1328300</v>
      </c>
      <c r="D736" s="78">
        <f>+'[2]ผู้ทรง_70'!$F$281</f>
        <v>0</v>
      </c>
      <c r="E736" s="78">
        <f>+'[2]ผู้ทรง_70'!$G$281</f>
        <v>32731.84</v>
      </c>
      <c r="F736" s="78">
        <f>+'[2]ผู้ทรง_70'!$H$281</f>
        <v>909957.9500000001</v>
      </c>
      <c r="G736" s="85">
        <f>+D736+E736+F736</f>
        <v>942689.79</v>
      </c>
      <c r="H736" s="81">
        <f>+C736-D736-E736-F736</f>
        <v>385610.20999999985</v>
      </c>
      <c r="I736" s="86">
        <f>+D736/C736*100</f>
        <v>0</v>
      </c>
      <c r="J736" s="81">
        <f>+E736/C736*100</f>
        <v>2.464190318452157</v>
      </c>
      <c r="K736" s="98">
        <f>+F736/C736*100</f>
        <v>68.50545434013401</v>
      </c>
      <c r="L736" s="81">
        <f>+G736/C736*100</f>
        <v>70.96964465858616</v>
      </c>
      <c r="M736" s="81">
        <f>+H736/C736*100</f>
        <v>29.030355341413827</v>
      </c>
      <c r="N736" s="39"/>
      <c r="O736" s="40"/>
      <c r="P736" s="40"/>
      <c r="Q736" s="40"/>
      <c r="R736" s="40"/>
      <c r="S736" s="41"/>
      <c r="T736" s="41"/>
      <c r="U736" s="41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spans="1:44" ht="18.75">
      <c r="A737" s="49"/>
      <c r="B737" s="61" t="s">
        <v>20</v>
      </c>
      <c r="C737" s="97">
        <f>+'[2]ผู้ทรง_70'!$E$282</f>
        <v>220000</v>
      </c>
      <c r="D737" s="97">
        <f>+'[2]ผู้ทรง_70'!$F$282</f>
        <v>0</v>
      </c>
      <c r="E737" s="97">
        <f>+'[2]ผู้ทรง_70'!$G$282</f>
        <v>0</v>
      </c>
      <c r="F737" s="97">
        <f>+'[2]ผู้ทรง_70'!$H$282</f>
        <v>220000</v>
      </c>
      <c r="G737" s="79">
        <f>+D737+E737+F737</f>
        <v>220000</v>
      </c>
      <c r="H737" s="98">
        <f>+C737-D737-E737-F737</f>
        <v>0</v>
      </c>
      <c r="I737" s="80">
        <f>+D737/C737*100</f>
        <v>0</v>
      </c>
      <c r="J737" s="98">
        <f>+E737/C737*100</f>
        <v>0</v>
      </c>
      <c r="K737" s="98">
        <f>+F737/C737*100</f>
        <v>100</v>
      </c>
      <c r="L737" s="98">
        <f>+G737/C737*100</f>
        <v>100</v>
      </c>
      <c r="M737" s="98">
        <f>+H737/C737*100</f>
        <v>0</v>
      </c>
      <c r="N737" s="39"/>
      <c r="O737" s="40"/>
      <c r="P737" s="40"/>
      <c r="Q737" s="40"/>
      <c r="R737" s="40"/>
      <c r="S737" s="41"/>
      <c r="T737" s="41"/>
      <c r="U737" s="41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spans="1:44" ht="18.75">
      <c r="A738" s="49"/>
      <c r="B738" s="62" t="s">
        <v>21</v>
      </c>
      <c r="C738" s="97">
        <f>+'[2]ผู้ทรง_70'!$E$283</f>
        <v>0</v>
      </c>
      <c r="D738" s="97">
        <f>+'[2]ผู้ทรง_70'!$F$283</f>
        <v>0</v>
      </c>
      <c r="E738" s="97">
        <f>+'[2]ผู้ทรง_70'!$G$283</f>
        <v>0</v>
      </c>
      <c r="F738" s="97">
        <f>+'[2]ผู้ทรง_70'!$H$283</f>
        <v>0</v>
      </c>
      <c r="G738" s="79">
        <f>+D738+E738+F738</f>
        <v>0</v>
      </c>
      <c r="H738" s="98">
        <f>+C738-D738-E738-F738</f>
        <v>0</v>
      </c>
      <c r="I738" s="80" t="e">
        <f>+D738/C738*100</f>
        <v>#DIV/0!</v>
      </c>
      <c r="J738" s="98" t="e">
        <f>+E738/C738*100</f>
        <v>#DIV/0!</v>
      </c>
      <c r="K738" s="98" t="e">
        <f>+F738/C738*100</f>
        <v>#DIV/0!</v>
      </c>
      <c r="L738" s="98" t="e">
        <f>+G738/C738*100</f>
        <v>#DIV/0!</v>
      </c>
      <c r="M738" s="98" t="e">
        <f>+H738/C738*100</f>
        <v>#DIV/0!</v>
      </c>
      <c r="N738" s="39"/>
      <c r="O738" s="40"/>
      <c r="P738" s="40"/>
      <c r="Q738" s="40"/>
      <c r="R738" s="40"/>
      <c r="S738" s="41"/>
      <c r="T738" s="41"/>
      <c r="U738" s="41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spans="1:44" ht="18.75">
      <c r="A739" s="49"/>
      <c r="B739" s="63" t="s">
        <v>22</v>
      </c>
      <c r="C739" s="97">
        <f>+'[2]ผู้ทรง_70'!$E$284</f>
        <v>0</v>
      </c>
      <c r="D739" s="97">
        <f>+'[2]ผู้ทรง_70'!$F$284</f>
        <v>0</v>
      </c>
      <c r="E739" s="97">
        <f>+'[2]ผู้ทรง_70'!$G$284</f>
        <v>0</v>
      </c>
      <c r="F739" s="97">
        <f>+'[2]ผู้ทรง_70'!$H$284</f>
        <v>0</v>
      </c>
      <c r="G739" s="79">
        <f>+D739+E739+F739</f>
        <v>0</v>
      </c>
      <c r="H739" s="98">
        <f>+C739-D739-E739-F739</f>
        <v>0</v>
      </c>
      <c r="I739" s="80" t="e">
        <f>+D739/C739*100</f>
        <v>#DIV/0!</v>
      </c>
      <c r="J739" s="98" t="e">
        <f>+E739/C739*100</f>
        <v>#DIV/0!</v>
      </c>
      <c r="K739" s="98" t="e">
        <f>+F739/C739*100</f>
        <v>#DIV/0!</v>
      </c>
      <c r="L739" s="98" t="e">
        <f>+G739/C739*100</f>
        <v>#DIV/0!</v>
      </c>
      <c r="M739" s="98" t="e">
        <f>+H739/C739*100</f>
        <v>#DIV/0!</v>
      </c>
      <c r="N739" s="39"/>
      <c r="O739" s="40"/>
      <c r="P739" s="40"/>
      <c r="Q739" s="40"/>
      <c r="R739" s="40"/>
      <c r="S739" s="41"/>
      <c r="T739" s="41"/>
      <c r="U739" s="41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spans="1:44" ht="18.75">
      <c r="A740" s="49"/>
      <c r="B740" s="64" t="s">
        <v>13</v>
      </c>
      <c r="C740" s="108">
        <f aca="true" t="shared" si="352" ref="C740:H740">SUM(C736:C739)</f>
        <v>1548300</v>
      </c>
      <c r="D740" s="108">
        <f t="shared" si="352"/>
        <v>0</v>
      </c>
      <c r="E740" s="108">
        <f t="shared" si="352"/>
        <v>32731.84</v>
      </c>
      <c r="F740" s="108">
        <f t="shared" si="352"/>
        <v>1129957.9500000002</v>
      </c>
      <c r="G740" s="108">
        <f t="shared" si="352"/>
        <v>1162689.79</v>
      </c>
      <c r="H740" s="108">
        <f t="shared" si="352"/>
        <v>385610.20999999985</v>
      </c>
      <c r="I740" s="108">
        <f>+D740/C740*100</f>
        <v>0</v>
      </c>
      <c r="J740" s="108">
        <f>+E740/C740*100</f>
        <v>2.1140502486598205</v>
      </c>
      <c r="K740" s="108">
        <f>+F740/C740*100</f>
        <v>72.9805560937803</v>
      </c>
      <c r="L740" s="108">
        <f>+G740/C740*100</f>
        <v>75.0946063424401</v>
      </c>
      <c r="M740" s="108">
        <f>+H740/C740*100</f>
        <v>24.905393657559895</v>
      </c>
      <c r="N740" s="20"/>
      <c r="O740" s="16"/>
      <c r="P740" s="42"/>
      <c r="Q740" s="16"/>
      <c r="R740" s="16"/>
      <c r="S740" s="25"/>
      <c r="T740" s="24"/>
      <c r="U740" s="24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spans="1:44" ht="18.75">
      <c r="A741" s="49"/>
      <c r="B741" s="17" t="s">
        <v>109</v>
      </c>
      <c r="C741" s="71"/>
      <c r="D741" s="71"/>
      <c r="E741" s="71"/>
      <c r="F741" s="71"/>
      <c r="G741" s="72"/>
      <c r="H741" s="72"/>
      <c r="I741" s="73"/>
      <c r="J741" s="72"/>
      <c r="K741" s="72"/>
      <c r="L741" s="72"/>
      <c r="M741" s="72"/>
      <c r="N741" s="20"/>
      <c r="O741" s="33"/>
      <c r="P741" s="38"/>
      <c r="Q741" s="33"/>
      <c r="R741" s="38"/>
      <c r="S741" s="41"/>
      <c r="T741" s="2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spans="1:44" ht="18.75">
      <c r="A742" s="49"/>
      <c r="B742" s="43" t="s">
        <v>107</v>
      </c>
      <c r="C742" s="75"/>
      <c r="D742" s="75"/>
      <c r="E742" s="75"/>
      <c r="F742" s="75"/>
      <c r="G742" s="76"/>
      <c r="H742" s="76"/>
      <c r="I742" s="77"/>
      <c r="J742" s="76"/>
      <c r="K742" s="76"/>
      <c r="L742" s="76"/>
      <c r="M742" s="76"/>
      <c r="N742" s="20"/>
      <c r="O742" s="33"/>
      <c r="P742" s="38"/>
      <c r="Q742" s="33"/>
      <c r="R742" s="38"/>
      <c r="S742" s="41"/>
      <c r="T742" s="2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spans="1:44" ht="18.75">
      <c r="A743" s="49"/>
      <c r="B743" s="60" t="s">
        <v>19</v>
      </c>
      <c r="C743" s="78">
        <f>+'[2]ผู้ทรง_70'!$E$336</f>
        <v>1156420</v>
      </c>
      <c r="D743" s="78">
        <f>+'[2]ผู้ทรง_70'!$F$336</f>
        <v>0</v>
      </c>
      <c r="E743" s="78">
        <f>+'[2]ผู้ทรง_70'!$G$336</f>
        <v>0</v>
      </c>
      <c r="F743" s="78">
        <f>+'[2]ผู้ทรง_70'!$H$336</f>
        <v>552767.8</v>
      </c>
      <c r="G743" s="85">
        <f>+D743+E743+F743</f>
        <v>552767.8</v>
      </c>
      <c r="H743" s="85">
        <f>+C743-D743-E743-F743</f>
        <v>603652.2</v>
      </c>
      <c r="I743" s="86">
        <f>+D743/C743*100</f>
        <v>0</v>
      </c>
      <c r="J743" s="81">
        <f>+E743/C743*100</f>
        <v>0</v>
      </c>
      <c r="K743" s="81">
        <f>+F743/C743*100</f>
        <v>47.7999169851784</v>
      </c>
      <c r="L743" s="81">
        <f>+G743/C743*100</f>
        <v>47.7999169851784</v>
      </c>
      <c r="M743" s="81">
        <f>+H743/C743*100</f>
        <v>52.200083014821594</v>
      </c>
      <c r="N743" s="20"/>
      <c r="O743" s="33"/>
      <c r="P743" s="38"/>
      <c r="Q743" s="33"/>
      <c r="R743" s="38"/>
      <c r="S743" s="41"/>
      <c r="T743" s="2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spans="1:44" ht="18.75">
      <c r="A744" s="49"/>
      <c r="B744" s="61" t="s">
        <v>20</v>
      </c>
      <c r="C744" s="78">
        <f>+'[2]ผู้ทรง_70'!$E$337</f>
        <v>0</v>
      </c>
      <c r="D744" s="78">
        <f>+'[2]ผู้ทรง_70'!$F$337</f>
        <v>0</v>
      </c>
      <c r="E744" s="78">
        <f>+'[2]ผู้ทรง_70'!$G$337</f>
        <v>0</v>
      </c>
      <c r="F744" s="78">
        <f>+'[2]ผู้ทรง_70'!$H$337</f>
        <v>0</v>
      </c>
      <c r="G744" s="79">
        <f>+D744+E744+F744</f>
        <v>0</v>
      </c>
      <c r="H744" s="79">
        <f>+C744-D744-E744-F744</f>
        <v>0</v>
      </c>
      <c r="I744" s="80" t="e">
        <f>+D744/C744*100</f>
        <v>#DIV/0!</v>
      </c>
      <c r="J744" s="81" t="e">
        <f>+E744/C744*100</f>
        <v>#DIV/0!</v>
      </c>
      <c r="K744" s="81" t="e">
        <f>+F744/C744*100</f>
        <v>#DIV/0!</v>
      </c>
      <c r="L744" s="81" t="e">
        <f>+G744/C744*100</f>
        <v>#DIV/0!</v>
      </c>
      <c r="M744" s="81" t="e">
        <f>+H744/C744*100</f>
        <v>#DIV/0!</v>
      </c>
      <c r="N744" s="20"/>
      <c r="O744" s="33"/>
      <c r="P744" s="38"/>
      <c r="Q744" s="33"/>
      <c r="R744" s="38"/>
      <c r="S744" s="41"/>
      <c r="T744" s="2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spans="1:44" ht="18.75">
      <c r="A745" s="49"/>
      <c r="B745" s="62" t="s">
        <v>21</v>
      </c>
      <c r="C745" s="78">
        <f>+'[2]ผู้ทรง_70'!$E$338</f>
        <v>0</v>
      </c>
      <c r="D745" s="78">
        <f>+'[2]ผู้ทรง_70'!$F$338</f>
        <v>0</v>
      </c>
      <c r="E745" s="78">
        <f>+'[2]ผู้ทรง_70'!$G$338</f>
        <v>0</v>
      </c>
      <c r="F745" s="78">
        <f>+'[2]ผู้ทรง_70'!$H$338</f>
        <v>0</v>
      </c>
      <c r="G745" s="79">
        <f>+D745+E745+F745</f>
        <v>0</v>
      </c>
      <c r="H745" s="79">
        <f>+C745-D745-E745-F745</f>
        <v>0</v>
      </c>
      <c r="I745" s="80" t="e">
        <f>+D745/C745*100</f>
        <v>#DIV/0!</v>
      </c>
      <c r="J745" s="81" t="e">
        <f>+E745/C745*100</f>
        <v>#DIV/0!</v>
      </c>
      <c r="K745" s="81" t="e">
        <f>+F745/C745*100</f>
        <v>#DIV/0!</v>
      </c>
      <c r="L745" s="81" t="e">
        <f>+G745/C745*100</f>
        <v>#DIV/0!</v>
      </c>
      <c r="M745" s="81" t="e">
        <f>+H745/C745*100</f>
        <v>#DIV/0!</v>
      </c>
      <c r="N745" s="20"/>
      <c r="O745" s="33"/>
      <c r="P745" s="38"/>
      <c r="Q745" s="33"/>
      <c r="R745" s="38"/>
      <c r="S745" s="41"/>
      <c r="T745" s="2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spans="1:44" ht="18.75">
      <c r="A746" s="49"/>
      <c r="B746" s="64" t="s">
        <v>13</v>
      </c>
      <c r="C746" s="108">
        <f aca="true" t="shared" si="353" ref="C746:H746">SUM(C743:C745)</f>
        <v>1156420</v>
      </c>
      <c r="D746" s="108">
        <f t="shared" si="353"/>
        <v>0</v>
      </c>
      <c r="E746" s="108">
        <f t="shared" si="353"/>
        <v>0</v>
      </c>
      <c r="F746" s="108">
        <f t="shared" si="353"/>
        <v>552767.8</v>
      </c>
      <c r="G746" s="108">
        <f t="shared" si="353"/>
        <v>552767.8</v>
      </c>
      <c r="H746" s="108">
        <f t="shared" si="353"/>
        <v>603652.2</v>
      </c>
      <c r="I746" s="108">
        <f>+D746/C746*100</f>
        <v>0</v>
      </c>
      <c r="J746" s="108">
        <f>+E746/C746*100</f>
        <v>0</v>
      </c>
      <c r="K746" s="108">
        <f>+F746/C746*100</f>
        <v>47.7999169851784</v>
      </c>
      <c r="L746" s="108">
        <f>+G746/C746*100</f>
        <v>47.7999169851784</v>
      </c>
      <c r="M746" s="108">
        <f>+H746/C746*100</f>
        <v>52.200083014821594</v>
      </c>
      <c r="N746" s="20"/>
      <c r="O746" s="16"/>
      <c r="P746" s="42"/>
      <c r="Q746" s="16"/>
      <c r="R746" s="16"/>
      <c r="S746" s="33"/>
      <c r="T746" s="36"/>
      <c r="U746" s="36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spans="1:44" ht="18.75">
      <c r="A747" s="49"/>
      <c r="B747" s="17" t="s">
        <v>133</v>
      </c>
      <c r="C747" s="70"/>
      <c r="D747" s="70"/>
      <c r="E747" s="70"/>
      <c r="F747" s="70"/>
      <c r="G747" s="72"/>
      <c r="H747" s="72"/>
      <c r="I747" s="73"/>
      <c r="J747" s="72"/>
      <c r="K747" s="72"/>
      <c r="L747" s="72"/>
      <c r="M747" s="72"/>
      <c r="N747" s="20"/>
      <c r="O747" s="33"/>
      <c r="P747" s="38"/>
      <c r="Q747" s="33"/>
      <c r="R747" s="38"/>
      <c r="S747" s="34"/>
      <c r="T747" s="34"/>
      <c r="U747" s="34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spans="1:44" ht="18.75">
      <c r="A748" s="49"/>
      <c r="B748" s="43" t="s">
        <v>110</v>
      </c>
      <c r="C748" s="74"/>
      <c r="D748" s="74"/>
      <c r="E748" s="74"/>
      <c r="F748" s="74"/>
      <c r="G748" s="76"/>
      <c r="H748" s="76"/>
      <c r="I748" s="77"/>
      <c r="J748" s="76"/>
      <c r="K748" s="76"/>
      <c r="L748" s="76"/>
      <c r="M748" s="76"/>
      <c r="N748" s="20"/>
      <c r="O748" s="33"/>
      <c r="P748" s="38"/>
      <c r="Q748" s="33"/>
      <c r="R748" s="38"/>
      <c r="S748" s="34"/>
      <c r="T748" s="34"/>
      <c r="U748" s="34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spans="1:44" ht="18.75">
      <c r="A749" s="49"/>
      <c r="B749" s="60" t="s">
        <v>19</v>
      </c>
      <c r="C749" s="78">
        <f>+'[2]ผู้ทรง_70'!$E$354</f>
        <v>0</v>
      </c>
      <c r="D749" s="78">
        <f>+'[2]ผู้ทรง_70'!$F$354</f>
        <v>0</v>
      </c>
      <c r="E749" s="78">
        <f>+'[2]ผู้ทรง_70'!$G$354</f>
        <v>0</v>
      </c>
      <c r="F749" s="78">
        <f>+'[2]ผู้ทรง_70'!$H$354</f>
        <v>0</v>
      </c>
      <c r="G749" s="85">
        <f>+D749+E749+F749</f>
        <v>0</v>
      </c>
      <c r="H749" s="85">
        <f>+C749-D749-E749-F749</f>
        <v>0</v>
      </c>
      <c r="I749" s="86" t="e">
        <f>+D749/C749*100</f>
        <v>#DIV/0!</v>
      </c>
      <c r="J749" s="81" t="e">
        <f>+E749/C749*100</f>
        <v>#DIV/0!</v>
      </c>
      <c r="K749" s="87" t="e">
        <f>+F749/C749*100</f>
        <v>#DIV/0!</v>
      </c>
      <c r="L749" s="87" t="e">
        <f>+G749/C749*100</f>
        <v>#DIV/0!</v>
      </c>
      <c r="M749" s="87" t="e">
        <f>+H749/C749*100</f>
        <v>#DIV/0!</v>
      </c>
      <c r="N749" s="20"/>
      <c r="O749" s="33"/>
      <c r="P749" s="38"/>
      <c r="Q749" s="33"/>
      <c r="R749" s="38"/>
      <c r="S749" s="34"/>
      <c r="T749" s="34"/>
      <c r="U749" s="34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spans="1:44" ht="18.75">
      <c r="A750" s="49"/>
      <c r="B750" s="64" t="s">
        <v>13</v>
      </c>
      <c r="C750" s="82">
        <f aca="true" t="shared" si="354" ref="C750:H750">SUM(C749:C749)</f>
        <v>0</v>
      </c>
      <c r="D750" s="82">
        <f t="shared" si="354"/>
        <v>0</v>
      </c>
      <c r="E750" s="82">
        <f t="shared" si="354"/>
        <v>0</v>
      </c>
      <c r="F750" s="82">
        <f t="shared" si="354"/>
        <v>0</v>
      </c>
      <c r="G750" s="82">
        <f t="shared" si="354"/>
        <v>0</v>
      </c>
      <c r="H750" s="82">
        <f t="shared" si="354"/>
        <v>0</v>
      </c>
      <c r="I750" s="83" t="e">
        <f>+D750/C750*100</f>
        <v>#DIV/0!</v>
      </c>
      <c r="J750" s="84" t="e">
        <f>+E750/C750*100</f>
        <v>#DIV/0!</v>
      </c>
      <c r="K750" s="84" t="e">
        <f>+F750/C750*100</f>
        <v>#DIV/0!</v>
      </c>
      <c r="L750" s="84" t="e">
        <f>+G750/C750*100</f>
        <v>#DIV/0!</v>
      </c>
      <c r="M750" s="84" t="e">
        <f>+H750/C750*100</f>
        <v>#DIV/0!</v>
      </c>
      <c r="N750" s="20"/>
      <c r="O750" s="33"/>
      <c r="P750" s="38"/>
      <c r="Q750" s="33"/>
      <c r="R750" s="38"/>
      <c r="S750" s="34"/>
      <c r="T750" s="34"/>
      <c r="U750" s="34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spans="1:44" ht="18.75">
      <c r="A751" s="49"/>
      <c r="B751" s="43" t="s">
        <v>130</v>
      </c>
      <c r="C751" s="74"/>
      <c r="D751" s="74"/>
      <c r="E751" s="74"/>
      <c r="F751" s="74"/>
      <c r="G751" s="76"/>
      <c r="H751" s="76"/>
      <c r="I751" s="77"/>
      <c r="J751" s="76"/>
      <c r="K751" s="76"/>
      <c r="L751" s="76"/>
      <c r="M751" s="76"/>
      <c r="N751" s="20"/>
      <c r="O751" s="33"/>
      <c r="P751" s="38"/>
      <c r="Q751" s="33"/>
      <c r="R751" s="38"/>
      <c r="S751" s="34"/>
      <c r="T751" s="34"/>
      <c r="U751" s="34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spans="1:44" ht="18.75">
      <c r="A752" s="49"/>
      <c r="B752" s="60" t="s">
        <v>19</v>
      </c>
      <c r="C752" s="78">
        <f>+'[2]ผู้ทรง_70'!$E$379</f>
        <v>0</v>
      </c>
      <c r="D752" s="78">
        <f>+'[2]ผู้ทรง_70'!$F$379</f>
        <v>0</v>
      </c>
      <c r="E752" s="78">
        <f>+'[2]ผู้ทรง_70'!$G$379</f>
        <v>0</v>
      </c>
      <c r="F752" s="78">
        <f>+'[2]ผู้ทรง_70'!$H$379</f>
        <v>0</v>
      </c>
      <c r="G752" s="85">
        <f>+D752+E752+F752</f>
        <v>0</v>
      </c>
      <c r="H752" s="85">
        <f>+C752-D752-E752-F752</f>
        <v>0</v>
      </c>
      <c r="I752" s="86" t="e">
        <f>+D752/C752*100</f>
        <v>#DIV/0!</v>
      </c>
      <c r="J752" s="81" t="e">
        <f>+E752/C752*100</f>
        <v>#DIV/0!</v>
      </c>
      <c r="K752" s="81" t="e">
        <f>+F752/C752*100</f>
        <v>#DIV/0!</v>
      </c>
      <c r="L752" s="81" t="e">
        <f>+G752/C752*100</f>
        <v>#DIV/0!</v>
      </c>
      <c r="M752" s="81" t="e">
        <f>+H752/C752*100</f>
        <v>#DIV/0!</v>
      </c>
      <c r="N752" s="20"/>
      <c r="O752" s="33"/>
      <c r="P752" s="38"/>
      <c r="Q752" s="33"/>
      <c r="R752" s="38"/>
      <c r="S752" s="34"/>
      <c r="T752" s="34"/>
      <c r="U752" s="34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spans="1:44" ht="18.75">
      <c r="A753" s="49"/>
      <c r="B753" s="61" t="s">
        <v>20</v>
      </c>
      <c r="C753" s="78">
        <f>+'[2]ผู้ทรง_70'!$E$380</f>
        <v>0</v>
      </c>
      <c r="D753" s="78">
        <f>+'[2]ผู้ทรง_70'!$F$380</f>
        <v>0</v>
      </c>
      <c r="E753" s="78">
        <f>+'[2]ผู้ทรง_70'!$G$380</f>
        <v>0</v>
      </c>
      <c r="F753" s="78">
        <f>+'[2]ผู้ทรง_70'!$H$380</f>
        <v>0</v>
      </c>
      <c r="G753" s="79">
        <f>+D753+E753+F753</f>
        <v>0</v>
      </c>
      <c r="H753" s="79">
        <f>+C753-D753-E753-F753</f>
        <v>0</v>
      </c>
      <c r="I753" s="80" t="e">
        <f>+D753/C753*100</f>
        <v>#DIV/0!</v>
      </c>
      <c r="J753" s="81" t="e">
        <f>+E753/C753*100</f>
        <v>#DIV/0!</v>
      </c>
      <c r="K753" s="81" t="e">
        <f>+F753/C753*100</f>
        <v>#DIV/0!</v>
      </c>
      <c r="L753" s="81" t="e">
        <f>+G753/C753*100</f>
        <v>#DIV/0!</v>
      </c>
      <c r="M753" s="81" t="e">
        <f>+H753/C753*100</f>
        <v>#DIV/0!</v>
      </c>
      <c r="N753" s="20"/>
      <c r="O753" s="33"/>
      <c r="P753" s="38"/>
      <c r="Q753" s="33"/>
      <c r="R753" s="38"/>
      <c r="S753" s="34"/>
      <c r="T753" s="34"/>
      <c r="U753" s="34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spans="1:44" ht="18.75">
      <c r="A754" s="49"/>
      <c r="B754" s="64" t="s">
        <v>13</v>
      </c>
      <c r="C754" s="82">
        <f aca="true" t="shared" si="355" ref="C754:H754">SUM(C752:C753)</f>
        <v>0</v>
      </c>
      <c r="D754" s="82">
        <f t="shared" si="355"/>
        <v>0</v>
      </c>
      <c r="E754" s="82">
        <f t="shared" si="355"/>
        <v>0</v>
      </c>
      <c r="F754" s="82">
        <f t="shared" si="355"/>
        <v>0</v>
      </c>
      <c r="G754" s="82">
        <f t="shared" si="355"/>
        <v>0</v>
      </c>
      <c r="H754" s="82">
        <f t="shared" si="355"/>
        <v>0</v>
      </c>
      <c r="I754" s="83" t="e">
        <f>+D754/C754*100</f>
        <v>#DIV/0!</v>
      </c>
      <c r="J754" s="84" t="e">
        <f>+E754/C754*100</f>
        <v>#DIV/0!</v>
      </c>
      <c r="K754" s="84" t="e">
        <f>+F754/C754*100</f>
        <v>#DIV/0!</v>
      </c>
      <c r="L754" s="84" t="e">
        <f>+G754/C754*100</f>
        <v>#DIV/0!</v>
      </c>
      <c r="M754" s="84" t="e">
        <f>+H754/C754*100</f>
        <v>#DIV/0!</v>
      </c>
      <c r="N754" s="20"/>
      <c r="O754" s="33"/>
      <c r="P754" s="38"/>
      <c r="Q754" s="33"/>
      <c r="R754" s="38"/>
      <c r="S754" s="34"/>
      <c r="T754" s="34"/>
      <c r="U754" s="34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spans="1:44" ht="18.75">
      <c r="A755" s="49"/>
      <c r="B755" s="17" t="s">
        <v>128</v>
      </c>
      <c r="C755" s="88"/>
      <c r="D755" s="88"/>
      <c r="E755" s="88"/>
      <c r="F755" s="88"/>
      <c r="G755" s="89"/>
      <c r="H755" s="89"/>
      <c r="I755" s="90"/>
      <c r="J755" s="89"/>
      <c r="K755" s="89"/>
      <c r="L755" s="89"/>
      <c r="M755" s="89"/>
      <c r="N755" s="20"/>
      <c r="O755" s="33"/>
      <c r="P755" s="38"/>
      <c r="Q755" s="33"/>
      <c r="R755" s="38"/>
      <c r="S755" s="34"/>
      <c r="T755" s="34"/>
      <c r="U755" s="34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spans="1:44" ht="18.75">
      <c r="A756" s="49"/>
      <c r="B756" s="43" t="s">
        <v>129</v>
      </c>
      <c r="C756" s="91"/>
      <c r="D756" s="91"/>
      <c r="E756" s="91"/>
      <c r="F756" s="91"/>
      <c r="G756" s="92"/>
      <c r="H756" s="92"/>
      <c r="I756" s="93"/>
      <c r="J756" s="92"/>
      <c r="K756" s="92"/>
      <c r="L756" s="92"/>
      <c r="M756" s="92"/>
      <c r="N756" s="20"/>
      <c r="O756" s="33"/>
      <c r="P756" s="38"/>
      <c r="Q756" s="33"/>
      <c r="R756" s="38"/>
      <c r="S756" s="34"/>
      <c r="T756" s="34"/>
      <c r="U756" s="34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spans="1:44" ht="18.75">
      <c r="A757" s="49"/>
      <c r="B757" s="66" t="s">
        <v>18</v>
      </c>
      <c r="C757" s="94">
        <f>+'[2]ผู้ทรง_70'!$E$402</f>
        <v>281200</v>
      </c>
      <c r="D757" s="94">
        <f>+'[2]ผู้ทรง_70'!$F$402</f>
        <v>0</v>
      </c>
      <c r="E757" s="94">
        <f>+'[2]ผู้ทรง_70'!$G$402</f>
        <v>0</v>
      </c>
      <c r="F757" s="94">
        <f>+'[2]ผู้ทรง_70'!$H$402</f>
        <v>187320</v>
      </c>
      <c r="G757" s="95">
        <f>+D757+E757+F757</f>
        <v>187320</v>
      </c>
      <c r="H757" s="95">
        <f>+C757-D757-E757-F757</f>
        <v>93880</v>
      </c>
      <c r="I757" s="96">
        <f>+D757/C757*100</f>
        <v>0</v>
      </c>
      <c r="J757" s="95">
        <f>+E757/C757*100</f>
        <v>0</v>
      </c>
      <c r="K757" s="95">
        <f>+F757/C757*100</f>
        <v>66.61450924608819</v>
      </c>
      <c r="L757" s="95">
        <f>+G757/C757*100</f>
        <v>66.61450924608819</v>
      </c>
      <c r="M757" s="95">
        <f>+H757/C757*100</f>
        <v>33.3854907539118</v>
      </c>
      <c r="N757" s="20"/>
      <c r="O757" s="33"/>
      <c r="P757" s="38"/>
      <c r="Q757" s="33"/>
      <c r="R757" s="38"/>
      <c r="S757" s="41"/>
      <c r="T757" s="2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spans="1:44" ht="18.75">
      <c r="A758" s="49"/>
      <c r="B758" s="62" t="s">
        <v>19</v>
      </c>
      <c r="C758" s="97">
        <f>+'[2]ผู้ทรง_70'!$E$403</f>
        <v>10000</v>
      </c>
      <c r="D758" s="97">
        <f>+'[2]ผู้ทรง_70'!$F$403</f>
        <v>0</v>
      </c>
      <c r="E758" s="97">
        <f>+'[2]ผู้ทรง_70'!$G$403</f>
        <v>0</v>
      </c>
      <c r="F758" s="97">
        <f>+'[2]ผู้ทรง_70'!$H$403</f>
        <v>4400</v>
      </c>
      <c r="G758" s="98">
        <f>+D758+E758+F758</f>
        <v>4400</v>
      </c>
      <c r="H758" s="98">
        <f>+C758-D758-E758-F758</f>
        <v>5600</v>
      </c>
      <c r="I758" s="80">
        <f>+D758/C758*100</f>
        <v>0</v>
      </c>
      <c r="J758" s="98">
        <f>+E758/C758*100</f>
        <v>0</v>
      </c>
      <c r="K758" s="98">
        <f>+F758/C758*100</f>
        <v>44</v>
      </c>
      <c r="L758" s="98">
        <f>+G758/C758*100</f>
        <v>44</v>
      </c>
      <c r="M758" s="98">
        <f>+H758/C758*100</f>
        <v>56.00000000000001</v>
      </c>
      <c r="N758" s="20"/>
      <c r="O758" s="16"/>
      <c r="P758" s="42"/>
      <c r="Q758" s="16"/>
      <c r="R758" s="16"/>
      <c r="S758" s="33"/>
      <c r="T758" s="36"/>
      <c r="U758" s="36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spans="1:44" ht="18.75">
      <c r="A759" s="49"/>
      <c r="B759" s="65" t="s">
        <v>13</v>
      </c>
      <c r="C759" s="82">
        <f aca="true" t="shared" si="356" ref="C759:H759">SUM(C757:C758)</f>
        <v>291200</v>
      </c>
      <c r="D759" s="82">
        <f t="shared" si="356"/>
        <v>0</v>
      </c>
      <c r="E759" s="82">
        <f t="shared" si="356"/>
        <v>0</v>
      </c>
      <c r="F759" s="82">
        <f t="shared" si="356"/>
        <v>191720</v>
      </c>
      <c r="G759" s="82">
        <f t="shared" si="356"/>
        <v>191720</v>
      </c>
      <c r="H759" s="82">
        <f t="shared" si="356"/>
        <v>99480</v>
      </c>
      <c r="I759" s="99">
        <f>+D759/C759*100</f>
        <v>0</v>
      </c>
      <c r="J759" s="100">
        <f>+E759/C759*100</f>
        <v>0</v>
      </c>
      <c r="K759" s="100">
        <f>+F759/C759*100</f>
        <v>65.83791208791209</v>
      </c>
      <c r="L759" s="100">
        <f>+G759/C759*100</f>
        <v>65.83791208791209</v>
      </c>
      <c r="M759" s="100">
        <f>+H759/C759*100</f>
        <v>34.16208791208791</v>
      </c>
      <c r="N759" s="20"/>
      <c r="O759" s="16"/>
      <c r="P759" s="42"/>
      <c r="Q759" s="16"/>
      <c r="R759" s="16"/>
      <c r="S759" s="33"/>
      <c r="T759" s="36"/>
      <c r="U759" s="36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spans="1:44" ht="19.5" thickBot="1">
      <c r="A760" s="49"/>
      <c r="B760" s="18" t="s">
        <v>132</v>
      </c>
      <c r="C760" s="101"/>
      <c r="D760" s="101"/>
      <c r="E760" s="101"/>
      <c r="F760" s="101"/>
      <c r="G760" s="102"/>
      <c r="H760" s="102"/>
      <c r="I760" s="103"/>
      <c r="J760" s="102"/>
      <c r="K760" s="102"/>
      <c r="L760" s="102"/>
      <c r="M760" s="102"/>
      <c r="N760" s="20"/>
      <c r="O760" s="16"/>
      <c r="P760" s="42"/>
      <c r="Q760" s="16"/>
      <c r="R760" s="16"/>
      <c r="S760" s="33"/>
      <c r="T760" s="36"/>
      <c r="U760" s="36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spans="1:44" ht="19.5" thickTop="1">
      <c r="A761" s="50"/>
      <c r="B761" s="60" t="s">
        <v>18</v>
      </c>
      <c r="C761" s="78">
        <f aca="true" t="shared" si="357" ref="C761:H761">+C757</f>
        <v>281200</v>
      </c>
      <c r="D761" s="78">
        <f t="shared" si="357"/>
        <v>0</v>
      </c>
      <c r="E761" s="78">
        <f t="shared" si="357"/>
        <v>0</v>
      </c>
      <c r="F761" s="78">
        <f t="shared" si="357"/>
        <v>187320</v>
      </c>
      <c r="G761" s="78">
        <f t="shared" si="357"/>
        <v>187320</v>
      </c>
      <c r="H761" s="78">
        <f t="shared" si="357"/>
        <v>93880</v>
      </c>
      <c r="I761" s="86">
        <f aca="true" t="shared" si="358" ref="I761:I766">+D761/C761*100</f>
        <v>0</v>
      </c>
      <c r="J761" s="81">
        <f aca="true" t="shared" si="359" ref="J761:J766">+E761/C761*100</f>
        <v>0</v>
      </c>
      <c r="K761" s="81">
        <f aca="true" t="shared" si="360" ref="K761:K766">+F761/C761*100</f>
        <v>66.61450924608819</v>
      </c>
      <c r="L761" s="81">
        <f aca="true" t="shared" si="361" ref="L761:L766">+G761/C761*100</f>
        <v>66.61450924608819</v>
      </c>
      <c r="M761" s="81">
        <f aca="true" t="shared" si="362" ref="M761:M766">+H761/C761*100</f>
        <v>33.3854907539118</v>
      </c>
      <c r="N761" s="20"/>
      <c r="O761" s="16"/>
      <c r="P761" s="42"/>
      <c r="Q761" s="16"/>
      <c r="R761" s="16"/>
      <c r="S761" s="33"/>
      <c r="T761" s="36"/>
      <c r="U761" s="36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spans="1:44" ht="18.75">
      <c r="A762" s="49"/>
      <c r="B762" s="62" t="s">
        <v>19</v>
      </c>
      <c r="C762" s="97">
        <f aca="true" t="shared" si="363" ref="C762:H762">+C736+C743+C749+C752+C758</f>
        <v>2494720</v>
      </c>
      <c r="D762" s="97">
        <f t="shared" si="363"/>
        <v>0</v>
      </c>
      <c r="E762" s="97">
        <f t="shared" si="363"/>
        <v>32731.84</v>
      </c>
      <c r="F762" s="97">
        <f t="shared" si="363"/>
        <v>1467125.75</v>
      </c>
      <c r="G762" s="97">
        <f t="shared" si="363"/>
        <v>1499857.59</v>
      </c>
      <c r="H762" s="97">
        <f t="shared" si="363"/>
        <v>994862.4099999998</v>
      </c>
      <c r="I762" s="86">
        <f t="shared" si="358"/>
        <v>0</v>
      </c>
      <c r="J762" s="81">
        <f t="shared" si="359"/>
        <v>1.3120446382760391</v>
      </c>
      <c r="K762" s="81">
        <f t="shared" si="360"/>
        <v>58.80923510454079</v>
      </c>
      <c r="L762" s="81">
        <f t="shared" si="361"/>
        <v>60.12127974281684</v>
      </c>
      <c r="M762" s="81">
        <f t="shared" si="362"/>
        <v>39.87872025718316</v>
      </c>
      <c r="N762" s="20"/>
      <c r="O762" s="16"/>
      <c r="P762" s="42"/>
      <c r="Q762" s="16"/>
      <c r="R762" s="16"/>
      <c r="S762" s="33"/>
      <c r="T762" s="36"/>
      <c r="U762" s="36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spans="1:44" ht="18.75">
      <c r="A763" s="49"/>
      <c r="B763" s="61" t="s">
        <v>20</v>
      </c>
      <c r="C763" s="104">
        <f aca="true" t="shared" si="364" ref="C763:H763">+C737+C744+C753</f>
        <v>220000</v>
      </c>
      <c r="D763" s="104">
        <f t="shared" si="364"/>
        <v>0</v>
      </c>
      <c r="E763" s="104">
        <f t="shared" si="364"/>
        <v>0</v>
      </c>
      <c r="F763" s="104">
        <f t="shared" si="364"/>
        <v>220000</v>
      </c>
      <c r="G763" s="104">
        <f t="shared" si="364"/>
        <v>220000</v>
      </c>
      <c r="H763" s="104">
        <f t="shared" si="364"/>
        <v>0</v>
      </c>
      <c r="I763" s="104">
        <f t="shared" si="358"/>
        <v>0</v>
      </c>
      <c r="J763" s="104">
        <f t="shared" si="359"/>
        <v>0</v>
      </c>
      <c r="K763" s="104">
        <f t="shared" si="360"/>
        <v>100</v>
      </c>
      <c r="L763" s="104">
        <f t="shared" si="361"/>
        <v>100</v>
      </c>
      <c r="M763" s="104">
        <f t="shared" si="362"/>
        <v>0</v>
      </c>
      <c r="N763" s="20"/>
      <c r="O763" s="16"/>
      <c r="P763" s="42"/>
      <c r="Q763" s="16"/>
      <c r="R763" s="16"/>
      <c r="S763" s="33"/>
      <c r="T763" s="36"/>
      <c r="U763" s="36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spans="1:44" ht="18.75">
      <c r="A764" s="49"/>
      <c r="B764" s="62" t="s">
        <v>21</v>
      </c>
      <c r="C764" s="97">
        <f aca="true" t="shared" si="365" ref="C764:H764">+C738+C745</f>
        <v>0</v>
      </c>
      <c r="D764" s="97">
        <f t="shared" si="365"/>
        <v>0</v>
      </c>
      <c r="E764" s="97">
        <f t="shared" si="365"/>
        <v>0</v>
      </c>
      <c r="F764" s="97">
        <f t="shared" si="365"/>
        <v>0</v>
      </c>
      <c r="G764" s="97">
        <f t="shared" si="365"/>
        <v>0</v>
      </c>
      <c r="H764" s="97">
        <f t="shared" si="365"/>
        <v>0</v>
      </c>
      <c r="I764" s="86" t="e">
        <f t="shared" si="358"/>
        <v>#DIV/0!</v>
      </c>
      <c r="J764" s="81" t="e">
        <f t="shared" si="359"/>
        <v>#DIV/0!</v>
      </c>
      <c r="K764" s="81" t="e">
        <f t="shared" si="360"/>
        <v>#DIV/0!</v>
      </c>
      <c r="L764" s="81" t="e">
        <f t="shared" si="361"/>
        <v>#DIV/0!</v>
      </c>
      <c r="M764" s="81" t="e">
        <f t="shared" si="362"/>
        <v>#DIV/0!</v>
      </c>
      <c r="N764" s="20"/>
      <c r="O764" s="16"/>
      <c r="P764" s="42"/>
      <c r="Q764" s="16"/>
      <c r="R764" s="16"/>
      <c r="S764" s="33"/>
      <c r="T764" s="36"/>
      <c r="U764" s="36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spans="1:44" ht="18.75">
      <c r="A765" s="49"/>
      <c r="B765" s="67" t="s">
        <v>22</v>
      </c>
      <c r="C765" s="105">
        <f aca="true" t="shared" si="366" ref="C765:H765">+C739</f>
        <v>0</v>
      </c>
      <c r="D765" s="105">
        <f t="shared" si="366"/>
        <v>0</v>
      </c>
      <c r="E765" s="105">
        <f t="shared" si="366"/>
        <v>0</v>
      </c>
      <c r="F765" s="105">
        <f t="shared" si="366"/>
        <v>0</v>
      </c>
      <c r="G765" s="105">
        <f t="shared" si="366"/>
        <v>0</v>
      </c>
      <c r="H765" s="105">
        <f t="shared" si="366"/>
        <v>0</v>
      </c>
      <c r="I765" s="86" t="e">
        <f t="shared" si="358"/>
        <v>#DIV/0!</v>
      </c>
      <c r="J765" s="81" t="e">
        <f t="shared" si="359"/>
        <v>#DIV/0!</v>
      </c>
      <c r="K765" s="81" t="e">
        <f t="shared" si="360"/>
        <v>#DIV/0!</v>
      </c>
      <c r="L765" s="81" t="e">
        <f t="shared" si="361"/>
        <v>#DIV/0!</v>
      </c>
      <c r="M765" s="81" t="e">
        <f t="shared" si="362"/>
        <v>#DIV/0!</v>
      </c>
      <c r="N765" s="20"/>
      <c r="O765" s="33"/>
      <c r="P765" s="38"/>
      <c r="Q765" s="33"/>
      <c r="R765" s="38"/>
      <c r="S765" s="34"/>
      <c r="T765" s="34"/>
      <c r="U765" s="34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spans="1:44" ht="19.5" thickBot="1">
      <c r="A766" s="109"/>
      <c r="B766" s="68" t="s">
        <v>14</v>
      </c>
      <c r="C766" s="106">
        <f aca="true" t="shared" si="367" ref="C766:H766">SUM(C761:C765)</f>
        <v>2995920</v>
      </c>
      <c r="D766" s="106">
        <f t="shared" si="367"/>
        <v>0</v>
      </c>
      <c r="E766" s="106">
        <f t="shared" si="367"/>
        <v>32731.84</v>
      </c>
      <c r="F766" s="106">
        <f t="shared" si="367"/>
        <v>1874445.75</v>
      </c>
      <c r="G766" s="106">
        <f t="shared" si="367"/>
        <v>1907177.59</v>
      </c>
      <c r="H766" s="106">
        <f t="shared" si="367"/>
        <v>1088742.4099999997</v>
      </c>
      <c r="I766" s="106">
        <f t="shared" si="358"/>
        <v>0</v>
      </c>
      <c r="J766" s="106">
        <f t="shared" si="359"/>
        <v>1.0925471975219632</v>
      </c>
      <c r="K766" s="106">
        <f t="shared" si="360"/>
        <v>62.566615597212206</v>
      </c>
      <c r="L766" s="107">
        <f t="shared" si="361"/>
        <v>63.65916279473417</v>
      </c>
      <c r="M766" s="106">
        <f t="shared" si="362"/>
        <v>36.34083720526582</v>
      </c>
      <c r="N766" s="20"/>
      <c r="O766" s="33"/>
      <c r="P766" s="38"/>
      <c r="Q766" s="33"/>
      <c r="R766" s="38"/>
      <c r="S766" s="34"/>
      <c r="T766" s="34"/>
      <c r="U766" s="34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spans="1:44" ht="19.5" thickTop="1">
      <c r="A767" s="69" t="s">
        <v>95</v>
      </c>
      <c r="B767" s="17" t="s">
        <v>42</v>
      </c>
      <c r="C767" s="71"/>
      <c r="D767" s="71"/>
      <c r="E767" s="71"/>
      <c r="F767" s="71"/>
      <c r="G767" s="72"/>
      <c r="H767" s="72"/>
      <c r="I767" s="73"/>
      <c r="J767" s="72"/>
      <c r="K767" s="72"/>
      <c r="L767" s="72"/>
      <c r="M767" s="58"/>
      <c r="N767" s="20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spans="1:44" ht="18.75">
      <c r="A768" s="48" t="s">
        <v>91</v>
      </c>
      <c r="B768" s="43" t="s">
        <v>108</v>
      </c>
      <c r="C768" s="75"/>
      <c r="D768" s="75"/>
      <c r="E768" s="75"/>
      <c r="F768" s="75"/>
      <c r="G768" s="76"/>
      <c r="H768" s="76"/>
      <c r="I768" s="77"/>
      <c r="J768" s="76"/>
      <c r="K768" s="76"/>
      <c r="L768" s="76"/>
      <c r="M768" s="59"/>
      <c r="N768" s="20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spans="1:44" ht="18.75">
      <c r="A769" s="49"/>
      <c r="B769" s="60" t="s">
        <v>19</v>
      </c>
      <c r="C769" s="78">
        <f>+'[2]ก.กฎหมาย_71'!$E$281</f>
        <v>1147336</v>
      </c>
      <c r="D769" s="78">
        <f>+'[2]ก.กฎหมาย_71'!$F$281</f>
        <v>0</v>
      </c>
      <c r="E769" s="78">
        <f>+'[2]ก.กฎหมาย_71'!$G$281</f>
        <v>77380.3</v>
      </c>
      <c r="F769" s="78">
        <f>+'[2]ก.กฎหมาย_71'!$H$281</f>
        <v>557836.1</v>
      </c>
      <c r="G769" s="85">
        <f>+D769+E769+F769</f>
        <v>635216.4</v>
      </c>
      <c r="H769" s="81">
        <f>+C769-D769-E769-F769</f>
        <v>512119.6</v>
      </c>
      <c r="I769" s="86">
        <f>+D769/C769*100</f>
        <v>0</v>
      </c>
      <c r="J769" s="81">
        <f>+E769/C769*100</f>
        <v>6.744345161312815</v>
      </c>
      <c r="K769" s="98">
        <f>+F769/C769*100</f>
        <v>48.62011651338405</v>
      </c>
      <c r="L769" s="81">
        <f>+G769/C769*100</f>
        <v>55.36446167469686</v>
      </c>
      <c r="M769" s="81">
        <f>+H769/C769*100</f>
        <v>44.63553832530314</v>
      </c>
      <c r="N769" s="39"/>
      <c r="O769" s="40"/>
      <c r="P769" s="40"/>
      <c r="Q769" s="40"/>
      <c r="R769" s="40"/>
      <c r="S769" s="41"/>
      <c r="T769" s="41"/>
      <c r="U769" s="41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spans="1:44" ht="18.75">
      <c r="A770" s="49"/>
      <c r="B770" s="61" t="s">
        <v>20</v>
      </c>
      <c r="C770" s="97">
        <f>+'[2]ก.กฎหมาย_71'!$E$282</f>
        <v>439976.51</v>
      </c>
      <c r="D770" s="97">
        <f>+'[2]ก.กฎหมาย_71'!$F$282</f>
        <v>0</v>
      </c>
      <c r="E770" s="97">
        <f>+'[2]ก.กฎหมาย_71'!$G$282</f>
        <v>0</v>
      </c>
      <c r="F770" s="97">
        <f>+'[2]ก.กฎหมาย_71'!$H$282</f>
        <v>439976.51</v>
      </c>
      <c r="G770" s="79">
        <f>+D770+E770+F770</f>
        <v>439976.51</v>
      </c>
      <c r="H770" s="98">
        <f>+C770-D770-E770-F770</f>
        <v>0</v>
      </c>
      <c r="I770" s="80">
        <f>+D770/C770*100</f>
        <v>0</v>
      </c>
      <c r="J770" s="98">
        <f>+E770/C770*100</f>
        <v>0</v>
      </c>
      <c r="K770" s="98">
        <f>+F770/C770*100</f>
        <v>100</v>
      </c>
      <c r="L770" s="98">
        <f>+G770/C770*100</f>
        <v>100</v>
      </c>
      <c r="M770" s="98">
        <f>+H770/C770*100</f>
        <v>0</v>
      </c>
      <c r="N770" s="39"/>
      <c r="O770" s="40"/>
      <c r="P770" s="40"/>
      <c r="Q770" s="40"/>
      <c r="R770" s="40"/>
      <c r="S770" s="41"/>
      <c r="T770" s="41"/>
      <c r="U770" s="41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spans="1:44" ht="18.75">
      <c r="A771" s="49"/>
      <c r="B771" s="62" t="s">
        <v>21</v>
      </c>
      <c r="C771" s="97">
        <f>+'[2]ก.กฎหมาย_71'!$E$283</f>
        <v>0</v>
      </c>
      <c r="D771" s="97">
        <f>+'[2]ก.กฎหมาย_71'!$F$283</f>
        <v>0</v>
      </c>
      <c r="E771" s="97">
        <f>+'[2]ก.กฎหมาย_71'!$G$283</f>
        <v>0</v>
      </c>
      <c r="F771" s="97">
        <f>+'[2]ก.กฎหมาย_71'!$H$283</f>
        <v>0</v>
      </c>
      <c r="G771" s="79">
        <f>+D771+E771+F771</f>
        <v>0</v>
      </c>
      <c r="H771" s="98">
        <f>+C771-D771-E771-F771</f>
        <v>0</v>
      </c>
      <c r="I771" s="80" t="e">
        <f>+D771/C771*100</f>
        <v>#DIV/0!</v>
      </c>
      <c r="J771" s="98" t="e">
        <f>+E771/C771*100</f>
        <v>#DIV/0!</v>
      </c>
      <c r="K771" s="98" t="e">
        <f>+F771/C771*100</f>
        <v>#DIV/0!</v>
      </c>
      <c r="L771" s="98" t="e">
        <f>+G771/C771*100</f>
        <v>#DIV/0!</v>
      </c>
      <c r="M771" s="98" t="e">
        <f>+H771/C771*100</f>
        <v>#DIV/0!</v>
      </c>
      <c r="N771" s="39"/>
      <c r="O771" s="40"/>
      <c r="P771" s="40"/>
      <c r="Q771" s="40"/>
      <c r="R771" s="40"/>
      <c r="S771" s="41"/>
      <c r="T771" s="41"/>
      <c r="U771" s="41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spans="1:44" ht="18.75">
      <c r="A772" s="49"/>
      <c r="B772" s="63" t="s">
        <v>22</v>
      </c>
      <c r="C772" s="97">
        <f>+'[2]ก.กฎหมาย_71'!$E$284</f>
        <v>0</v>
      </c>
      <c r="D772" s="97">
        <f>+'[2]ก.กฎหมาย_71'!$F$284</f>
        <v>0</v>
      </c>
      <c r="E772" s="97">
        <f>+'[2]ก.กฎหมาย_71'!$G$284</f>
        <v>0</v>
      </c>
      <c r="F772" s="97">
        <f>+'[2]ก.กฎหมาย_71'!$H$284</f>
        <v>0</v>
      </c>
      <c r="G772" s="79">
        <f>+D772+E772+F772</f>
        <v>0</v>
      </c>
      <c r="H772" s="98">
        <f>+C772-D772-E772-F772</f>
        <v>0</v>
      </c>
      <c r="I772" s="80" t="e">
        <f>+D772/C772*100</f>
        <v>#DIV/0!</v>
      </c>
      <c r="J772" s="98" t="e">
        <f>+E772/C772*100</f>
        <v>#DIV/0!</v>
      </c>
      <c r="K772" s="98" t="e">
        <f>+F772/C772*100</f>
        <v>#DIV/0!</v>
      </c>
      <c r="L772" s="98" t="e">
        <f>+G772/C772*100</f>
        <v>#DIV/0!</v>
      </c>
      <c r="M772" s="98" t="e">
        <f>+H772/C772*100</f>
        <v>#DIV/0!</v>
      </c>
      <c r="N772" s="39"/>
      <c r="O772" s="40"/>
      <c r="P772" s="40"/>
      <c r="Q772" s="40"/>
      <c r="R772" s="40"/>
      <c r="S772" s="41"/>
      <c r="T772" s="41"/>
      <c r="U772" s="41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spans="1:44" ht="18.75">
      <c r="A773" s="49"/>
      <c r="B773" s="64" t="s">
        <v>13</v>
      </c>
      <c r="C773" s="108">
        <f aca="true" t="shared" si="368" ref="C773:H773">SUM(C769:C772)</f>
        <v>1587312.51</v>
      </c>
      <c r="D773" s="108">
        <f t="shared" si="368"/>
        <v>0</v>
      </c>
      <c r="E773" s="108">
        <f t="shared" si="368"/>
        <v>77380.3</v>
      </c>
      <c r="F773" s="108">
        <f t="shared" si="368"/>
        <v>997812.61</v>
      </c>
      <c r="G773" s="108">
        <f t="shared" si="368"/>
        <v>1075192.9100000001</v>
      </c>
      <c r="H773" s="108">
        <f t="shared" si="368"/>
        <v>512119.6</v>
      </c>
      <c r="I773" s="108">
        <f>+D773/C773*100</f>
        <v>0</v>
      </c>
      <c r="J773" s="108">
        <f>+E773/C773*100</f>
        <v>4.874925354176161</v>
      </c>
      <c r="K773" s="108">
        <f>+F773/C773*100</f>
        <v>62.86176185935811</v>
      </c>
      <c r="L773" s="108">
        <f>+G773/C773*100</f>
        <v>67.73668721353428</v>
      </c>
      <c r="M773" s="108">
        <f>+H773/C773*100</f>
        <v>32.26331278646572</v>
      </c>
      <c r="N773" s="20"/>
      <c r="O773" s="16"/>
      <c r="P773" s="42"/>
      <c r="Q773" s="16"/>
      <c r="R773" s="16"/>
      <c r="S773" s="25"/>
      <c r="T773" s="24"/>
      <c r="U773" s="24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spans="1:44" ht="18.75">
      <c r="A774" s="49"/>
      <c r="B774" s="17" t="s">
        <v>109</v>
      </c>
      <c r="C774" s="71"/>
      <c r="D774" s="71"/>
      <c r="E774" s="71"/>
      <c r="F774" s="71"/>
      <c r="G774" s="72"/>
      <c r="H774" s="72"/>
      <c r="I774" s="73"/>
      <c r="J774" s="72"/>
      <c r="K774" s="72"/>
      <c r="L774" s="72"/>
      <c r="M774" s="72"/>
      <c r="N774" s="20"/>
      <c r="O774" s="33"/>
      <c r="P774" s="38"/>
      <c r="Q774" s="33"/>
      <c r="R774" s="38"/>
      <c r="S774" s="41"/>
      <c r="T774" s="2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spans="1:44" ht="18.75">
      <c r="A775" s="49"/>
      <c r="B775" s="43" t="s">
        <v>107</v>
      </c>
      <c r="C775" s="75"/>
      <c r="D775" s="75"/>
      <c r="E775" s="75"/>
      <c r="F775" s="75"/>
      <c r="G775" s="76"/>
      <c r="H775" s="76"/>
      <c r="I775" s="77"/>
      <c r="J775" s="76"/>
      <c r="K775" s="76"/>
      <c r="L775" s="76"/>
      <c r="M775" s="76"/>
      <c r="N775" s="20"/>
      <c r="O775" s="33"/>
      <c r="P775" s="38"/>
      <c r="Q775" s="33"/>
      <c r="R775" s="38"/>
      <c r="S775" s="41"/>
      <c r="T775" s="2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spans="1:44" ht="18.75">
      <c r="A776" s="49"/>
      <c r="B776" s="60" t="s">
        <v>19</v>
      </c>
      <c r="C776" s="78">
        <f>+'[2]ก.กฎหมาย_71'!$E$336</f>
        <v>1160600</v>
      </c>
      <c r="D776" s="78">
        <f>+'[2]ก.กฎหมาย_71'!$F$336</f>
        <v>0</v>
      </c>
      <c r="E776" s="78">
        <f>+'[2]ก.กฎหมาย_71'!$G$336</f>
        <v>0</v>
      </c>
      <c r="F776" s="78">
        <f>+'[2]ก.กฎหมาย_71'!$H$336</f>
        <v>53074</v>
      </c>
      <c r="G776" s="85">
        <f>+D776+E776+F776</f>
        <v>53074</v>
      </c>
      <c r="H776" s="85">
        <f>+C776-D776-E776-F776</f>
        <v>1107526</v>
      </c>
      <c r="I776" s="86">
        <f>+D776/C776*100</f>
        <v>0</v>
      </c>
      <c r="J776" s="81">
        <f>+E776/C776*100</f>
        <v>0</v>
      </c>
      <c r="K776" s="81">
        <f>+F776/C776*100</f>
        <v>4.572979493365501</v>
      </c>
      <c r="L776" s="81">
        <f>+G776/C776*100</f>
        <v>4.572979493365501</v>
      </c>
      <c r="M776" s="81">
        <f>+H776/C776*100</f>
        <v>95.42702050663449</v>
      </c>
      <c r="N776" s="20"/>
      <c r="O776" s="33"/>
      <c r="P776" s="38"/>
      <c r="Q776" s="33"/>
      <c r="R776" s="38"/>
      <c r="S776" s="41"/>
      <c r="T776" s="2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spans="1:44" ht="18.75">
      <c r="A777" s="49"/>
      <c r="B777" s="61" t="s">
        <v>20</v>
      </c>
      <c r="C777" s="78">
        <f>+'[2]ก.กฎหมาย_71'!$E$337</f>
        <v>0</v>
      </c>
      <c r="D777" s="78">
        <f>+'[2]ก.กฎหมาย_71'!$F$337</f>
        <v>0</v>
      </c>
      <c r="E777" s="78">
        <f>+'[2]ก.กฎหมาย_71'!$G$337</f>
        <v>0</v>
      </c>
      <c r="F777" s="78">
        <f>+'[2]ก.กฎหมาย_71'!$H$337</f>
        <v>0</v>
      </c>
      <c r="G777" s="79">
        <f>+D777+E777+F777</f>
        <v>0</v>
      </c>
      <c r="H777" s="79">
        <f>+C777-D777-E777-F777</f>
        <v>0</v>
      </c>
      <c r="I777" s="80" t="e">
        <f>+D777/C777*100</f>
        <v>#DIV/0!</v>
      </c>
      <c r="J777" s="81" t="e">
        <f>+E777/C777*100</f>
        <v>#DIV/0!</v>
      </c>
      <c r="K777" s="81" t="e">
        <f>+F777/C777*100</f>
        <v>#DIV/0!</v>
      </c>
      <c r="L777" s="81" t="e">
        <f>+G777/C777*100</f>
        <v>#DIV/0!</v>
      </c>
      <c r="M777" s="81" t="e">
        <f>+H777/C777*100</f>
        <v>#DIV/0!</v>
      </c>
      <c r="N777" s="20"/>
      <c r="O777" s="33"/>
      <c r="P777" s="38"/>
      <c r="Q777" s="33"/>
      <c r="R777" s="38"/>
      <c r="S777" s="41"/>
      <c r="T777" s="2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spans="1:44" ht="18.75">
      <c r="A778" s="49"/>
      <c r="B778" s="62" t="s">
        <v>21</v>
      </c>
      <c r="C778" s="78">
        <f>+'[2]ก.กฎหมาย_71'!$E$338</f>
        <v>0</v>
      </c>
      <c r="D778" s="78">
        <f>+'[2]ก.กฎหมาย_71'!$F$338</f>
        <v>0</v>
      </c>
      <c r="E778" s="78">
        <f>+'[2]ก.กฎหมาย_71'!$G$338</f>
        <v>0</v>
      </c>
      <c r="F778" s="78">
        <f>+'[2]ก.กฎหมาย_71'!$H$338</f>
        <v>0</v>
      </c>
      <c r="G778" s="79">
        <f>+D778+E778+F778</f>
        <v>0</v>
      </c>
      <c r="H778" s="79">
        <f>+C778-D778-E778-F778</f>
        <v>0</v>
      </c>
      <c r="I778" s="80" t="e">
        <f>+D778/C778*100</f>
        <v>#DIV/0!</v>
      </c>
      <c r="J778" s="81" t="e">
        <f>+E778/C778*100</f>
        <v>#DIV/0!</v>
      </c>
      <c r="K778" s="81" t="e">
        <f>+F778/C778*100</f>
        <v>#DIV/0!</v>
      </c>
      <c r="L778" s="81" t="e">
        <f>+G778/C778*100</f>
        <v>#DIV/0!</v>
      </c>
      <c r="M778" s="81" t="e">
        <f>+H778/C778*100</f>
        <v>#DIV/0!</v>
      </c>
      <c r="N778" s="20"/>
      <c r="O778" s="33"/>
      <c r="P778" s="38"/>
      <c r="Q778" s="33"/>
      <c r="R778" s="38"/>
      <c r="S778" s="41"/>
      <c r="T778" s="2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spans="1:44" ht="18.75">
      <c r="A779" s="49"/>
      <c r="B779" s="64" t="s">
        <v>13</v>
      </c>
      <c r="C779" s="108">
        <f aca="true" t="shared" si="369" ref="C779:H779">SUM(C776:C778)</f>
        <v>1160600</v>
      </c>
      <c r="D779" s="108">
        <f t="shared" si="369"/>
        <v>0</v>
      </c>
      <c r="E779" s="108">
        <f t="shared" si="369"/>
        <v>0</v>
      </c>
      <c r="F779" s="108">
        <f t="shared" si="369"/>
        <v>53074</v>
      </c>
      <c r="G779" s="108">
        <f t="shared" si="369"/>
        <v>53074</v>
      </c>
      <c r="H779" s="108">
        <f t="shared" si="369"/>
        <v>1107526</v>
      </c>
      <c r="I779" s="108">
        <f>+D779/C779*100</f>
        <v>0</v>
      </c>
      <c r="J779" s="108">
        <f>+E779/C779*100</f>
        <v>0</v>
      </c>
      <c r="K779" s="108">
        <f>+F779/C779*100</f>
        <v>4.572979493365501</v>
      </c>
      <c r="L779" s="108">
        <f>+G779/C779*100</f>
        <v>4.572979493365501</v>
      </c>
      <c r="M779" s="108">
        <f>+H779/C779*100</f>
        <v>95.42702050663449</v>
      </c>
      <c r="N779" s="20"/>
      <c r="O779" s="16"/>
      <c r="P779" s="42"/>
      <c r="Q779" s="16"/>
      <c r="R779" s="16"/>
      <c r="S779" s="33"/>
      <c r="T779" s="36"/>
      <c r="U779" s="36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spans="1:44" ht="18.75">
      <c r="A780" s="49"/>
      <c r="B780" s="17" t="s">
        <v>133</v>
      </c>
      <c r="C780" s="70"/>
      <c r="D780" s="70"/>
      <c r="E780" s="70"/>
      <c r="F780" s="70"/>
      <c r="G780" s="72"/>
      <c r="H780" s="72"/>
      <c r="I780" s="73"/>
      <c r="J780" s="72"/>
      <c r="K780" s="72"/>
      <c r="L780" s="72"/>
      <c r="M780" s="72"/>
      <c r="N780" s="20"/>
      <c r="O780" s="33"/>
      <c r="P780" s="38"/>
      <c r="Q780" s="33"/>
      <c r="R780" s="38"/>
      <c r="S780" s="34"/>
      <c r="T780" s="34"/>
      <c r="U780" s="34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spans="1:44" ht="18.75">
      <c r="A781" s="49"/>
      <c r="B781" s="43" t="s">
        <v>110</v>
      </c>
      <c r="C781" s="74"/>
      <c r="D781" s="74"/>
      <c r="E781" s="74"/>
      <c r="F781" s="74"/>
      <c r="G781" s="76"/>
      <c r="H781" s="76"/>
      <c r="I781" s="77"/>
      <c r="J781" s="76"/>
      <c r="K781" s="76"/>
      <c r="L781" s="76"/>
      <c r="M781" s="76"/>
      <c r="N781" s="20"/>
      <c r="O781" s="33"/>
      <c r="P781" s="38"/>
      <c r="Q781" s="33"/>
      <c r="R781" s="38"/>
      <c r="S781" s="34"/>
      <c r="T781" s="34"/>
      <c r="U781" s="34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spans="1:44" ht="18.75">
      <c r="A782" s="49"/>
      <c r="B782" s="60" t="s">
        <v>19</v>
      </c>
      <c r="C782" s="78">
        <f>+'[2]ก.กฎหมาย_71'!$E$354</f>
        <v>0</v>
      </c>
      <c r="D782" s="78">
        <f>+'[2]ก.กฎหมาย_71'!$F$354</f>
        <v>0</v>
      </c>
      <c r="E782" s="78">
        <f>+'[2]ก.กฎหมาย_71'!$G$354</f>
        <v>0</v>
      </c>
      <c r="F782" s="78">
        <f>+'[2]ก.กฎหมาย_71'!$H$354</f>
        <v>0</v>
      </c>
      <c r="G782" s="85">
        <f>+D782+E782+F782</f>
        <v>0</v>
      </c>
      <c r="H782" s="85">
        <f>+C782-D782-E782-F782</f>
        <v>0</v>
      </c>
      <c r="I782" s="86" t="e">
        <f>+D782/C782*100</f>
        <v>#DIV/0!</v>
      </c>
      <c r="J782" s="81" t="e">
        <f>+E782/C782*100</f>
        <v>#DIV/0!</v>
      </c>
      <c r="K782" s="87" t="e">
        <f>+F782/C782*100</f>
        <v>#DIV/0!</v>
      </c>
      <c r="L782" s="87" t="e">
        <f>+G782/C782*100</f>
        <v>#DIV/0!</v>
      </c>
      <c r="M782" s="87" t="e">
        <f>+H782/C782*100</f>
        <v>#DIV/0!</v>
      </c>
      <c r="N782" s="20"/>
      <c r="O782" s="33"/>
      <c r="P782" s="38"/>
      <c r="Q782" s="33"/>
      <c r="R782" s="38"/>
      <c r="S782" s="34"/>
      <c r="T782" s="34"/>
      <c r="U782" s="34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spans="1:44" ht="18.75">
      <c r="A783" s="49"/>
      <c r="B783" s="64" t="s">
        <v>13</v>
      </c>
      <c r="C783" s="82">
        <f aca="true" t="shared" si="370" ref="C783:H783">SUM(C782:C782)</f>
        <v>0</v>
      </c>
      <c r="D783" s="82">
        <f t="shared" si="370"/>
        <v>0</v>
      </c>
      <c r="E783" s="82">
        <f t="shared" si="370"/>
        <v>0</v>
      </c>
      <c r="F783" s="82">
        <f t="shared" si="370"/>
        <v>0</v>
      </c>
      <c r="G783" s="82">
        <f t="shared" si="370"/>
        <v>0</v>
      </c>
      <c r="H783" s="82">
        <f t="shared" si="370"/>
        <v>0</v>
      </c>
      <c r="I783" s="83" t="e">
        <f>+D783/C783*100</f>
        <v>#DIV/0!</v>
      </c>
      <c r="J783" s="84" t="e">
        <f>+E783/C783*100</f>
        <v>#DIV/0!</v>
      </c>
      <c r="K783" s="84" t="e">
        <f>+F783/C783*100</f>
        <v>#DIV/0!</v>
      </c>
      <c r="L783" s="84" t="e">
        <f>+G783/C783*100</f>
        <v>#DIV/0!</v>
      </c>
      <c r="M783" s="84" t="e">
        <f>+H783/C783*100</f>
        <v>#DIV/0!</v>
      </c>
      <c r="N783" s="20"/>
      <c r="O783" s="33"/>
      <c r="P783" s="38"/>
      <c r="Q783" s="33"/>
      <c r="R783" s="38"/>
      <c r="S783" s="34"/>
      <c r="T783" s="34"/>
      <c r="U783" s="34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spans="1:44" ht="18.75">
      <c r="A784" s="49"/>
      <c r="B784" s="43" t="s">
        <v>130</v>
      </c>
      <c r="C784" s="74"/>
      <c r="D784" s="74"/>
      <c r="E784" s="74"/>
      <c r="F784" s="74"/>
      <c r="G784" s="76"/>
      <c r="H784" s="76"/>
      <c r="I784" s="77"/>
      <c r="J784" s="76"/>
      <c r="K784" s="76"/>
      <c r="L784" s="76"/>
      <c r="M784" s="76"/>
      <c r="N784" s="20"/>
      <c r="O784" s="33"/>
      <c r="P784" s="38"/>
      <c r="Q784" s="33"/>
      <c r="R784" s="38"/>
      <c r="S784" s="34"/>
      <c r="T784" s="34"/>
      <c r="U784" s="34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spans="1:44" ht="18.75">
      <c r="A785" s="49"/>
      <c r="B785" s="60" t="s">
        <v>19</v>
      </c>
      <c r="C785" s="78">
        <f>+'[2]ก.กฎหมาย_71'!$E$379</f>
        <v>0</v>
      </c>
      <c r="D785" s="78">
        <f>+'[2]ก.กฎหมาย_71'!$F$379</f>
        <v>0</v>
      </c>
      <c r="E785" s="78">
        <f>+'[2]ก.กฎหมาย_71'!$G$379</f>
        <v>0</v>
      </c>
      <c r="F785" s="78">
        <f>+'[2]ก.กฎหมาย_71'!$H$379</f>
        <v>0</v>
      </c>
      <c r="G785" s="85">
        <f>+D785+E785+F785</f>
        <v>0</v>
      </c>
      <c r="H785" s="85">
        <f>+C785-D785-E785-F785</f>
        <v>0</v>
      </c>
      <c r="I785" s="86" t="e">
        <f>+D785/C785*100</f>
        <v>#DIV/0!</v>
      </c>
      <c r="J785" s="81" t="e">
        <f>+E785/C785*100</f>
        <v>#DIV/0!</v>
      </c>
      <c r="K785" s="81" t="e">
        <f>+F785/C785*100</f>
        <v>#DIV/0!</v>
      </c>
      <c r="L785" s="81" t="e">
        <f>+G785/C785*100</f>
        <v>#DIV/0!</v>
      </c>
      <c r="M785" s="81" t="e">
        <f>+H785/C785*100</f>
        <v>#DIV/0!</v>
      </c>
      <c r="N785" s="20"/>
      <c r="O785" s="33"/>
      <c r="P785" s="38"/>
      <c r="Q785" s="33"/>
      <c r="R785" s="38"/>
      <c r="S785" s="34"/>
      <c r="T785" s="34"/>
      <c r="U785" s="34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spans="1:44" ht="18.75">
      <c r="A786" s="49"/>
      <c r="B786" s="61" t="s">
        <v>20</v>
      </c>
      <c r="C786" s="78">
        <f>+'[2]ก.กฎหมาย_71'!$E$380</f>
        <v>0</v>
      </c>
      <c r="D786" s="78">
        <f>+'[2]ก.กฎหมาย_71'!$F$380</f>
        <v>0</v>
      </c>
      <c r="E786" s="78">
        <f>+'[2]ก.กฎหมาย_71'!$G$380</f>
        <v>0</v>
      </c>
      <c r="F786" s="78">
        <f>+'[2]ก.กฎหมาย_71'!$H$380</f>
        <v>0</v>
      </c>
      <c r="G786" s="79">
        <f>+D786+E786+F786</f>
        <v>0</v>
      </c>
      <c r="H786" s="79">
        <f>+C786-D786-E786-F786</f>
        <v>0</v>
      </c>
      <c r="I786" s="80" t="e">
        <f>+D786/C786*100</f>
        <v>#DIV/0!</v>
      </c>
      <c r="J786" s="81" t="e">
        <f>+E786/C786*100</f>
        <v>#DIV/0!</v>
      </c>
      <c r="K786" s="81" t="e">
        <f>+F786/C786*100</f>
        <v>#DIV/0!</v>
      </c>
      <c r="L786" s="81" t="e">
        <f>+G786/C786*100</f>
        <v>#DIV/0!</v>
      </c>
      <c r="M786" s="81" t="e">
        <f>+H786/C786*100</f>
        <v>#DIV/0!</v>
      </c>
      <c r="N786" s="20"/>
      <c r="O786" s="33"/>
      <c r="P786" s="38"/>
      <c r="Q786" s="33"/>
      <c r="R786" s="38"/>
      <c r="S786" s="34"/>
      <c r="T786" s="34"/>
      <c r="U786" s="34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spans="1:44" ht="18.75">
      <c r="A787" s="49"/>
      <c r="B787" s="64" t="s">
        <v>13</v>
      </c>
      <c r="C787" s="82">
        <f aca="true" t="shared" si="371" ref="C787:H787">SUM(C785:C786)</f>
        <v>0</v>
      </c>
      <c r="D787" s="82">
        <f t="shared" si="371"/>
        <v>0</v>
      </c>
      <c r="E787" s="82">
        <f t="shared" si="371"/>
        <v>0</v>
      </c>
      <c r="F787" s="82">
        <f t="shared" si="371"/>
        <v>0</v>
      </c>
      <c r="G787" s="82">
        <f t="shared" si="371"/>
        <v>0</v>
      </c>
      <c r="H787" s="82">
        <f t="shared" si="371"/>
        <v>0</v>
      </c>
      <c r="I787" s="83" t="e">
        <f>+D787/C787*100</f>
        <v>#DIV/0!</v>
      </c>
      <c r="J787" s="84" t="e">
        <f>+E787/C787*100</f>
        <v>#DIV/0!</v>
      </c>
      <c r="K787" s="84" t="e">
        <f>+F787/C787*100</f>
        <v>#DIV/0!</v>
      </c>
      <c r="L787" s="84" t="e">
        <f>+G787/C787*100</f>
        <v>#DIV/0!</v>
      </c>
      <c r="M787" s="84" t="e">
        <f>+H787/C787*100</f>
        <v>#DIV/0!</v>
      </c>
      <c r="N787" s="20"/>
      <c r="O787" s="33"/>
      <c r="P787" s="38"/>
      <c r="Q787" s="33"/>
      <c r="R787" s="38"/>
      <c r="S787" s="34"/>
      <c r="T787" s="34"/>
      <c r="U787" s="34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spans="1:44" ht="18.75">
      <c r="A788" s="49"/>
      <c r="B788" s="17" t="s">
        <v>128</v>
      </c>
      <c r="C788" s="88"/>
      <c r="D788" s="88"/>
      <c r="E788" s="88"/>
      <c r="F788" s="88"/>
      <c r="G788" s="89"/>
      <c r="H788" s="89"/>
      <c r="I788" s="90"/>
      <c r="J788" s="89"/>
      <c r="K788" s="89"/>
      <c r="L788" s="89"/>
      <c r="M788" s="89"/>
      <c r="N788" s="20"/>
      <c r="O788" s="33"/>
      <c r="P788" s="38"/>
      <c r="Q788" s="33"/>
      <c r="R788" s="38"/>
      <c r="S788" s="34"/>
      <c r="T788" s="34"/>
      <c r="U788" s="34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spans="1:44" ht="18.75">
      <c r="A789" s="49"/>
      <c r="B789" s="43" t="s">
        <v>129</v>
      </c>
      <c r="C789" s="91"/>
      <c r="D789" s="91"/>
      <c r="E789" s="91"/>
      <c r="F789" s="91"/>
      <c r="G789" s="92"/>
      <c r="H789" s="92"/>
      <c r="I789" s="93"/>
      <c r="J789" s="92"/>
      <c r="K789" s="92"/>
      <c r="L789" s="92"/>
      <c r="M789" s="92"/>
      <c r="N789" s="20"/>
      <c r="O789" s="33"/>
      <c r="P789" s="38"/>
      <c r="Q789" s="33"/>
      <c r="R789" s="38"/>
      <c r="S789" s="34"/>
      <c r="T789" s="34"/>
      <c r="U789" s="34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spans="1:44" ht="18.75">
      <c r="A790" s="49"/>
      <c r="B790" s="66" t="s">
        <v>18</v>
      </c>
      <c r="C790" s="94">
        <f>+'[2]ก.กฎหมาย_71'!$E$402</f>
        <v>2542800</v>
      </c>
      <c r="D790" s="94">
        <f>+'[2]ก.กฎหมาย_71'!$F$402</f>
        <v>0</v>
      </c>
      <c r="E790" s="94">
        <f>+'[2]ก.กฎหมาย_71'!$G$402</f>
        <v>0</v>
      </c>
      <c r="F790" s="94">
        <f>+'[2]ก.กฎหมาย_71'!$H$402</f>
        <v>1642160</v>
      </c>
      <c r="G790" s="95">
        <f>+D790+E790+F790</f>
        <v>1642160</v>
      </c>
      <c r="H790" s="95">
        <f>+C790-D790-E790-F790</f>
        <v>900640</v>
      </c>
      <c r="I790" s="96">
        <f>+D790/C790*100</f>
        <v>0</v>
      </c>
      <c r="J790" s="95">
        <f>+E790/C790*100</f>
        <v>0</v>
      </c>
      <c r="K790" s="95">
        <f>+F790/C790*100</f>
        <v>64.58077709611452</v>
      </c>
      <c r="L790" s="95">
        <f>+G790/C790*100</f>
        <v>64.58077709611452</v>
      </c>
      <c r="M790" s="95">
        <f>+H790/C790*100</f>
        <v>35.41922290388548</v>
      </c>
      <c r="N790" s="20"/>
      <c r="O790" s="33"/>
      <c r="P790" s="38"/>
      <c r="Q790" s="33"/>
      <c r="R790" s="38"/>
      <c r="S790" s="41"/>
      <c r="T790" s="2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spans="1:44" ht="18.75">
      <c r="A791" s="49"/>
      <c r="B791" s="62" t="s">
        <v>19</v>
      </c>
      <c r="C791" s="97">
        <f>+'[2]ก.กฎหมาย_71'!$E$403</f>
        <v>96600</v>
      </c>
      <c r="D791" s="97">
        <f>+'[2]ก.กฎหมาย_71'!$F$403</f>
        <v>0</v>
      </c>
      <c r="E791" s="97">
        <f>+'[2]ก.กฎหมาย_71'!$G$403</f>
        <v>0</v>
      </c>
      <c r="F791" s="97">
        <f>+'[2]ก.กฎหมาย_71'!$H$403</f>
        <v>45325</v>
      </c>
      <c r="G791" s="98">
        <f>+D791+E791+F791</f>
        <v>45325</v>
      </c>
      <c r="H791" s="98">
        <f>+C791-D791-E791-F791</f>
        <v>51275</v>
      </c>
      <c r="I791" s="80">
        <f>+D791/C791*100</f>
        <v>0</v>
      </c>
      <c r="J791" s="98">
        <f>+E791/C791*100</f>
        <v>0</v>
      </c>
      <c r="K791" s="98">
        <f>+F791/C791*100</f>
        <v>46.92028985507246</v>
      </c>
      <c r="L791" s="98">
        <f>+G791/C791*100</f>
        <v>46.92028985507246</v>
      </c>
      <c r="M791" s="98">
        <f>+H791/C791*100</f>
        <v>53.07971014492754</v>
      </c>
      <c r="N791" s="20"/>
      <c r="O791" s="16"/>
      <c r="P791" s="42"/>
      <c r="Q791" s="16"/>
      <c r="R791" s="16"/>
      <c r="S791" s="33"/>
      <c r="T791" s="36"/>
      <c r="U791" s="36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spans="1:44" ht="18.75">
      <c r="A792" s="49"/>
      <c r="B792" s="65" t="s">
        <v>13</v>
      </c>
      <c r="C792" s="82">
        <f aca="true" t="shared" si="372" ref="C792:H792">SUM(C790:C791)</f>
        <v>2639400</v>
      </c>
      <c r="D792" s="82">
        <f t="shared" si="372"/>
        <v>0</v>
      </c>
      <c r="E792" s="82">
        <f t="shared" si="372"/>
        <v>0</v>
      </c>
      <c r="F792" s="82">
        <f t="shared" si="372"/>
        <v>1687485</v>
      </c>
      <c r="G792" s="82">
        <f t="shared" si="372"/>
        <v>1687485</v>
      </c>
      <c r="H792" s="82">
        <f t="shared" si="372"/>
        <v>951915</v>
      </c>
      <c r="I792" s="99">
        <f>+D792/C792*100</f>
        <v>0</v>
      </c>
      <c r="J792" s="100">
        <f>+E792/C792*100</f>
        <v>0</v>
      </c>
      <c r="K792" s="100">
        <f>+F792/C792*100</f>
        <v>63.93441691293476</v>
      </c>
      <c r="L792" s="100">
        <f>+G792/C792*100</f>
        <v>63.93441691293476</v>
      </c>
      <c r="M792" s="100">
        <f>+H792/C792*100</f>
        <v>36.06558308706524</v>
      </c>
      <c r="N792" s="20"/>
      <c r="O792" s="16"/>
      <c r="P792" s="42"/>
      <c r="Q792" s="16"/>
      <c r="R792" s="16"/>
      <c r="S792" s="33"/>
      <c r="T792" s="36"/>
      <c r="U792" s="36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spans="1:44" ht="19.5" thickBot="1">
      <c r="A793" s="49"/>
      <c r="B793" s="18" t="s">
        <v>132</v>
      </c>
      <c r="C793" s="101"/>
      <c r="D793" s="101"/>
      <c r="E793" s="101"/>
      <c r="F793" s="101"/>
      <c r="G793" s="102"/>
      <c r="H793" s="102"/>
      <c r="I793" s="103"/>
      <c r="J793" s="102"/>
      <c r="K793" s="102"/>
      <c r="L793" s="102"/>
      <c r="M793" s="102"/>
      <c r="N793" s="20"/>
      <c r="O793" s="16"/>
      <c r="P793" s="42"/>
      <c r="Q793" s="16"/>
      <c r="R793" s="16"/>
      <c r="S793" s="33"/>
      <c r="T793" s="36"/>
      <c r="U793" s="36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spans="1:44" ht="19.5" thickTop="1">
      <c r="A794" s="50"/>
      <c r="B794" s="60" t="s">
        <v>18</v>
      </c>
      <c r="C794" s="78">
        <f aca="true" t="shared" si="373" ref="C794:H794">+C790</f>
        <v>2542800</v>
      </c>
      <c r="D794" s="78">
        <f t="shared" si="373"/>
        <v>0</v>
      </c>
      <c r="E794" s="78">
        <f t="shared" si="373"/>
        <v>0</v>
      </c>
      <c r="F794" s="78">
        <f t="shared" si="373"/>
        <v>1642160</v>
      </c>
      <c r="G794" s="78">
        <f t="shared" si="373"/>
        <v>1642160</v>
      </c>
      <c r="H794" s="78">
        <f t="shared" si="373"/>
        <v>900640</v>
      </c>
      <c r="I794" s="86">
        <f aca="true" t="shared" si="374" ref="I794:I799">+D794/C794*100</f>
        <v>0</v>
      </c>
      <c r="J794" s="81">
        <f aca="true" t="shared" si="375" ref="J794:J799">+E794/C794*100</f>
        <v>0</v>
      </c>
      <c r="K794" s="81">
        <f aca="true" t="shared" si="376" ref="K794:K799">+F794/C794*100</f>
        <v>64.58077709611452</v>
      </c>
      <c r="L794" s="81">
        <f aca="true" t="shared" si="377" ref="L794:L799">+G794/C794*100</f>
        <v>64.58077709611452</v>
      </c>
      <c r="M794" s="81">
        <f aca="true" t="shared" si="378" ref="M794:M799">+H794/C794*100</f>
        <v>35.41922290388548</v>
      </c>
      <c r="N794" s="20"/>
      <c r="O794" s="16"/>
      <c r="P794" s="42"/>
      <c r="Q794" s="16"/>
      <c r="R794" s="16"/>
      <c r="S794" s="33"/>
      <c r="T794" s="36"/>
      <c r="U794" s="36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spans="1:44" ht="18.75">
      <c r="A795" s="49"/>
      <c r="B795" s="62" t="s">
        <v>19</v>
      </c>
      <c r="C795" s="97">
        <f aca="true" t="shared" si="379" ref="C795:H795">+C769+C776+C782+C785+C791</f>
        <v>2404536</v>
      </c>
      <c r="D795" s="97">
        <f t="shared" si="379"/>
        <v>0</v>
      </c>
      <c r="E795" s="97">
        <f t="shared" si="379"/>
        <v>77380.3</v>
      </c>
      <c r="F795" s="97">
        <f t="shared" si="379"/>
        <v>656235.1</v>
      </c>
      <c r="G795" s="97">
        <f t="shared" si="379"/>
        <v>733615.4</v>
      </c>
      <c r="H795" s="97">
        <f t="shared" si="379"/>
        <v>1670920.6</v>
      </c>
      <c r="I795" s="86">
        <f t="shared" si="374"/>
        <v>0</v>
      </c>
      <c r="J795" s="81">
        <f t="shared" si="375"/>
        <v>3.2180969634058294</v>
      </c>
      <c r="K795" s="81">
        <f t="shared" si="376"/>
        <v>27.291548140680778</v>
      </c>
      <c r="L795" s="81">
        <f t="shared" si="377"/>
        <v>30.50964510408661</v>
      </c>
      <c r="M795" s="81">
        <f t="shared" si="378"/>
        <v>69.4903548959134</v>
      </c>
      <c r="N795" s="20"/>
      <c r="O795" s="16"/>
      <c r="P795" s="42"/>
      <c r="Q795" s="16"/>
      <c r="R795" s="16"/>
      <c r="S795" s="33"/>
      <c r="T795" s="36"/>
      <c r="U795" s="36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spans="1:44" ht="18.75">
      <c r="A796" s="49"/>
      <c r="B796" s="61" t="s">
        <v>20</v>
      </c>
      <c r="C796" s="104">
        <f aca="true" t="shared" si="380" ref="C796:H796">+C770+C777+C786</f>
        <v>439976.51</v>
      </c>
      <c r="D796" s="104">
        <f t="shared" si="380"/>
        <v>0</v>
      </c>
      <c r="E796" s="104">
        <f t="shared" si="380"/>
        <v>0</v>
      </c>
      <c r="F796" s="104">
        <f t="shared" si="380"/>
        <v>439976.51</v>
      </c>
      <c r="G796" s="104">
        <f t="shared" si="380"/>
        <v>439976.51</v>
      </c>
      <c r="H796" s="104">
        <f t="shared" si="380"/>
        <v>0</v>
      </c>
      <c r="I796" s="104">
        <f t="shared" si="374"/>
        <v>0</v>
      </c>
      <c r="J796" s="104">
        <f t="shared" si="375"/>
        <v>0</v>
      </c>
      <c r="K796" s="104">
        <f t="shared" si="376"/>
        <v>100</v>
      </c>
      <c r="L796" s="104">
        <f t="shared" si="377"/>
        <v>100</v>
      </c>
      <c r="M796" s="104">
        <f t="shared" si="378"/>
        <v>0</v>
      </c>
      <c r="N796" s="20"/>
      <c r="O796" s="16"/>
      <c r="P796" s="42"/>
      <c r="Q796" s="16"/>
      <c r="R796" s="16"/>
      <c r="S796" s="33"/>
      <c r="T796" s="36"/>
      <c r="U796" s="36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spans="1:44" ht="18.75">
      <c r="A797" s="49"/>
      <c r="B797" s="62" t="s">
        <v>21</v>
      </c>
      <c r="C797" s="97">
        <f aca="true" t="shared" si="381" ref="C797:H797">+C771+C778</f>
        <v>0</v>
      </c>
      <c r="D797" s="97">
        <f t="shared" si="381"/>
        <v>0</v>
      </c>
      <c r="E797" s="97">
        <f t="shared" si="381"/>
        <v>0</v>
      </c>
      <c r="F797" s="97">
        <f t="shared" si="381"/>
        <v>0</v>
      </c>
      <c r="G797" s="97">
        <f t="shared" si="381"/>
        <v>0</v>
      </c>
      <c r="H797" s="97">
        <f t="shared" si="381"/>
        <v>0</v>
      </c>
      <c r="I797" s="86" t="e">
        <f t="shared" si="374"/>
        <v>#DIV/0!</v>
      </c>
      <c r="J797" s="81" t="e">
        <f t="shared" si="375"/>
        <v>#DIV/0!</v>
      </c>
      <c r="K797" s="81" t="e">
        <f t="shared" si="376"/>
        <v>#DIV/0!</v>
      </c>
      <c r="L797" s="81" t="e">
        <f t="shared" si="377"/>
        <v>#DIV/0!</v>
      </c>
      <c r="M797" s="81" t="e">
        <f t="shared" si="378"/>
        <v>#DIV/0!</v>
      </c>
      <c r="N797" s="20"/>
      <c r="O797" s="16"/>
      <c r="P797" s="42"/>
      <c r="Q797" s="16"/>
      <c r="R797" s="16"/>
      <c r="S797" s="33"/>
      <c r="T797" s="36"/>
      <c r="U797" s="36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spans="1:44" ht="18.75">
      <c r="A798" s="49"/>
      <c r="B798" s="67" t="s">
        <v>22</v>
      </c>
      <c r="C798" s="105">
        <f aca="true" t="shared" si="382" ref="C798:H798">+C772</f>
        <v>0</v>
      </c>
      <c r="D798" s="105">
        <f t="shared" si="382"/>
        <v>0</v>
      </c>
      <c r="E798" s="105">
        <f t="shared" si="382"/>
        <v>0</v>
      </c>
      <c r="F798" s="105">
        <f t="shared" si="382"/>
        <v>0</v>
      </c>
      <c r="G798" s="105">
        <f t="shared" si="382"/>
        <v>0</v>
      </c>
      <c r="H798" s="105">
        <f t="shared" si="382"/>
        <v>0</v>
      </c>
      <c r="I798" s="86" t="e">
        <f t="shared" si="374"/>
        <v>#DIV/0!</v>
      </c>
      <c r="J798" s="81" t="e">
        <f t="shared" si="375"/>
        <v>#DIV/0!</v>
      </c>
      <c r="K798" s="81" t="e">
        <f t="shared" si="376"/>
        <v>#DIV/0!</v>
      </c>
      <c r="L798" s="81" t="e">
        <f t="shared" si="377"/>
        <v>#DIV/0!</v>
      </c>
      <c r="M798" s="81" t="e">
        <f t="shared" si="378"/>
        <v>#DIV/0!</v>
      </c>
      <c r="N798" s="20"/>
      <c r="O798" s="33"/>
      <c r="P798" s="38"/>
      <c r="Q798" s="33"/>
      <c r="R798" s="38"/>
      <c r="S798" s="34"/>
      <c r="T798" s="34"/>
      <c r="U798" s="34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spans="1:44" ht="19.5" thickBot="1">
      <c r="A799" s="109"/>
      <c r="B799" s="68" t="s">
        <v>14</v>
      </c>
      <c r="C799" s="106">
        <f aca="true" t="shared" si="383" ref="C799:H799">SUM(C794:C798)</f>
        <v>5387312.51</v>
      </c>
      <c r="D799" s="106">
        <f t="shared" si="383"/>
        <v>0</v>
      </c>
      <c r="E799" s="106">
        <f t="shared" si="383"/>
        <v>77380.3</v>
      </c>
      <c r="F799" s="106">
        <f t="shared" si="383"/>
        <v>2738371.6100000003</v>
      </c>
      <c r="G799" s="106">
        <f t="shared" si="383"/>
        <v>2815751.91</v>
      </c>
      <c r="H799" s="106">
        <f t="shared" si="383"/>
        <v>2571560.6</v>
      </c>
      <c r="I799" s="106">
        <f t="shared" si="374"/>
        <v>0</v>
      </c>
      <c r="J799" s="106">
        <f t="shared" si="375"/>
        <v>1.4363432575401127</v>
      </c>
      <c r="K799" s="106">
        <f t="shared" si="376"/>
        <v>50.83001227266841</v>
      </c>
      <c r="L799" s="107">
        <f t="shared" si="377"/>
        <v>52.26635553020852</v>
      </c>
      <c r="M799" s="106">
        <f t="shared" si="378"/>
        <v>47.73364446979149</v>
      </c>
      <c r="N799" s="20"/>
      <c r="O799" s="33"/>
      <c r="P799" s="38"/>
      <c r="Q799" s="33"/>
      <c r="R799" s="38"/>
      <c r="S799" s="34"/>
      <c r="T799" s="34"/>
      <c r="U799" s="34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spans="1:44" ht="19.5" thickTop="1">
      <c r="A800" s="69" t="s">
        <v>52</v>
      </c>
      <c r="B800" s="17" t="s">
        <v>42</v>
      </c>
      <c r="C800" s="71"/>
      <c r="D800" s="71"/>
      <c r="E800" s="71"/>
      <c r="F800" s="71"/>
      <c r="G800" s="72"/>
      <c r="H800" s="72"/>
      <c r="I800" s="73"/>
      <c r="J800" s="72"/>
      <c r="K800" s="72"/>
      <c r="L800" s="72"/>
      <c r="M800" s="58"/>
      <c r="N800" s="20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spans="1:44" ht="18.75">
      <c r="A801" s="48" t="s">
        <v>90</v>
      </c>
      <c r="B801" s="43" t="s">
        <v>108</v>
      </c>
      <c r="C801" s="75"/>
      <c r="D801" s="75"/>
      <c r="E801" s="75"/>
      <c r="F801" s="75"/>
      <c r="G801" s="76"/>
      <c r="H801" s="76"/>
      <c r="I801" s="77"/>
      <c r="J801" s="76"/>
      <c r="K801" s="76"/>
      <c r="L801" s="76"/>
      <c r="M801" s="59"/>
      <c r="N801" s="20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spans="1:44" ht="18.75">
      <c r="A802" s="49"/>
      <c r="B802" s="60" t="s">
        <v>19</v>
      </c>
      <c r="C802" s="78">
        <f>+'[2]จริย_72'!$E$281</f>
        <v>843000</v>
      </c>
      <c r="D802" s="78">
        <f>+'[2]จริย_72'!$F$281</f>
        <v>0</v>
      </c>
      <c r="E802" s="78">
        <f>+'[2]จริย_72'!$G$281</f>
        <v>6000</v>
      </c>
      <c r="F802" s="78">
        <f>+'[2]จริย_72'!$H$281</f>
        <v>417463</v>
      </c>
      <c r="G802" s="85">
        <f>+D802+E802+F802</f>
        <v>423463</v>
      </c>
      <c r="H802" s="81">
        <f>+C802-D802-E802-F802</f>
        <v>419537</v>
      </c>
      <c r="I802" s="86">
        <f>+D802/C802*100</f>
        <v>0</v>
      </c>
      <c r="J802" s="81">
        <f>+E802/C802*100</f>
        <v>0.7117437722419928</v>
      </c>
      <c r="K802" s="98">
        <f>+F802/C802*100</f>
        <v>49.52111506524318</v>
      </c>
      <c r="L802" s="81">
        <f>+G802/C802*100</f>
        <v>50.232858837485175</v>
      </c>
      <c r="M802" s="81">
        <f>+H802/C802*100</f>
        <v>49.767141162514825</v>
      </c>
      <c r="N802" s="39"/>
      <c r="O802" s="40"/>
      <c r="P802" s="40"/>
      <c r="Q802" s="40"/>
      <c r="R802" s="40"/>
      <c r="S802" s="41"/>
      <c r="T802" s="41"/>
      <c r="U802" s="41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spans="1:44" ht="18.75">
      <c r="A803" s="49"/>
      <c r="B803" s="61" t="s">
        <v>20</v>
      </c>
      <c r="C803" s="97">
        <f>+'[2]จริย_72'!$E$282</f>
        <v>0</v>
      </c>
      <c r="D803" s="97">
        <f>+'[2]จริย_72'!$F$282</f>
        <v>0</v>
      </c>
      <c r="E803" s="97">
        <f>+'[2]จริย_72'!$G$282</f>
        <v>0</v>
      </c>
      <c r="F803" s="97">
        <f>+'[2]จริย_72'!$H$282</f>
        <v>0</v>
      </c>
      <c r="G803" s="79">
        <f>+D803+E803+F803</f>
        <v>0</v>
      </c>
      <c r="H803" s="98">
        <f>+C803-D803-E803-F803</f>
        <v>0</v>
      </c>
      <c r="I803" s="80" t="e">
        <f>+D803/C803*100</f>
        <v>#DIV/0!</v>
      </c>
      <c r="J803" s="98" t="e">
        <f>+E803/C803*100</f>
        <v>#DIV/0!</v>
      </c>
      <c r="K803" s="98" t="e">
        <f>+F803/C803*100</f>
        <v>#DIV/0!</v>
      </c>
      <c r="L803" s="98" t="e">
        <f>+G803/C803*100</f>
        <v>#DIV/0!</v>
      </c>
      <c r="M803" s="98" t="e">
        <f>+H803/C803*100</f>
        <v>#DIV/0!</v>
      </c>
      <c r="N803" s="39"/>
      <c r="O803" s="40"/>
      <c r="P803" s="40"/>
      <c r="Q803" s="40"/>
      <c r="R803" s="40"/>
      <c r="S803" s="41"/>
      <c r="T803" s="41"/>
      <c r="U803" s="41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spans="1:44" ht="18.75">
      <c r="A804" s="49"/>
      <c r="B804" s="62" t="s">
        <v>21</v>
      </c>
      <c r="C804" s="97">
        <f>+'[2]จริย_72'!$E$283</f>
        <v>0</v>
      </c>
      <c r="D804" s="97">
        <f>+'[2]จริย_72'!$F$283</f>
        <v>0</v>
      </c>
      <c r="E804" s="97">
        <f>+'[2]จริย_72'!$G$283</f>
        <v>0</v>
      </c>
      <c r="F804" s="97">
        <f>+'[2]จริย_72'!$H$283</f>
        <v>0</v>
      </c>
      <c r="G804" s="79">
        <f>+D804+E804+F804</f>
        <v>0</v>
      </c>
      <c r="H804" s="98">
        <f>+C804-D804-E804-F804</f>
        <v>0</v>
      </c>
      <c r="I804" s="80" t="e">
        <f>+D804/C804*100</f>
        <v>#DIV/0!</v>
      </c>
      <c r="J804" s="98" t="e">
        <f>+E804/C804*100</f>
        <v>#DIV/0!</v>
      </c>
      <c r="K804" s="98" t="e">
        <f>+F804/C804*100</f>
        <v>#DIV/0!</v>
      </c>
      <c r="L804" s="98" t="e">
        <f>+G804/C804*100</f>
        <v>#DIV/0!</v>
      </c>
      <c r="M804" s="98" t="e">
        <f>+H804/C804*100</f>
        <v>#DIV/0!</v>
      </c>
      <c r="N804" s="39"/>
      <c r="O804" s="40"/>
      <c r="P804" s="40"/>
      <c r="Q804" s="40"/>
      <c r="R804" s="40"/>
      <c r="S804" s="41"/>
      <c r="T804" s="41"/>
      <c r="U804" s="41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spans="1:44" ht="18.75">
      <c r="A805" s="49"/>
      <c r="B805" s="63" t="s">
        <v>22</v>
      </c>
      <c r="C805" s="97">
        <f>+'[2]จริย_72'!$E$284</f>
        <v>0</v>
      </c>
      <c r="D805" s="97">
        <f>+'[2]จริย_72'!$F$284</f>
        <v>0</v>
      </c>
      <c r="E805" s="97">
        <f>+'[2]จริย_72'!$G$284</f>
        <v>0</v>
      </c>
      <c r="F805" s="97">
        <f>+'[2]จริย_72'!$H$284</f>
        <v>0</v>
      </c>
      <c r="G805" s="79">
        <f>+D805+E805+F805</f>
        <v>0</v>
      </c>
      <c r="H805" s="98">
        <f>+C805-D805-E805-F805</f>
        <v>0</v>
      </c>
      <c r="I805" s="80" t="e">
        <f>+D805/C805*100</f>
        <v>#DIV/0!</v>
      </c>
      <c r="J805" s="98" t="e">
        <f>+E805/C805*100</f>
        <v>#DIV/0!</v>
      </c>
      <c r="K805" s="98" t="e">
        <f>+F805/C805*100</f>
        <v>#DIV/0!</v>
      </c>
      <c r="L805" s="98" t="e">
        <f>+G805/C805*100</f>
        <v>#DIV/0!</v>
      </c>
      <c r="M805" s="98" t="e">
        <f>+H805/C805*100</f>
        <v>#DIV/0!</v>
      </c>
      <c r="N805" s="39"/>
      <c r="O805" s="40"/>
      <c r="P805" s="40"/>
      <c r="Q805" s="40"/>
      <c r="R805" s="40"/>
      <c r="S805" s="41"/>
      <c r="T805" s="41"/>
      <c r="U805" s="41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spans="1:44" ht="18.75">
      <c r="A806" s="49"/>
      <c r="B806" s="64" t="s">
        <v>13</v>
      </c>
      <c r="C806" s="108">
        <f aca="true" t="shared" si="384" ref="C806:H806">SUM(C802:C805)</f>
        <v>843000</v>
      </c>
      <c r="D806" s="108">
        <f t="shared" si="384"/>
        <v>0</v>
      </c>
      <c r="E806" s="108">
        <f t="shared" si="384"/>
        <v>6000</v>
      </c>
      <c r="F806" s="108">
        <f t="shared" si="384"/>
        <v>417463</v>
      </c>
      <c r="G806" s="108">
        <f t="shared" si="384"/>
        <v>423463</v>
      </c>
      <c r="H806" s="108">
        <f t="shared" si="384"/>
        <v>419537</v>
      </c>
      <c r="I806" s="108">
        <f>+D806/C806*100</f>
        <v>0</v>
      </c>
      <c r="J806" s="108">
        <f>+E806/C806*100</f>
        <v>0.7117437722419928</v>
      </c>
      <c r="K806" s="108">
        <f>+F806/C806*100</f>
        <v>49.52111506524318</v>
      </c>
      <c r="L806" s="108">
        <f>+G806/C806*100</f>
        <v>50.232858837485175</v>
      </c>
      <c r="M806" s="108">
        <f>+H806/C806*100</f>
        <v>49.767141162514825</v>
      </c>
      <c r="N806" s="20"/>
      <c r="O806" s="16"/>
      <c r="P806" s="42"/>
      <c r="Q806" s="16"/>
      <c r="R806" s="16"/>
      <c r="S806" s="25"/>
      <c r="T806" s="24"/>
      <c r="U806" s="24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spans="1:44" ht="18.75">
      <c r="A807" s="49"/>
      <c r="B807" s="17" t="s">
        <v>109</v>
      </c>
      <c r="C807" s="71"/>
      <c r="D807" s="71"/>
      <c r="E807" s="71"/>
      <c r="F807" s="71"/>
      <c r="G807" s="72"/>
      <c r="H807" s="72"/>
      <c r="I807" s="73"/>
      <c r="J807" s="72"/>
      <c r="K807" s="72"/>
      <c r="L807" s="72"/>
      <c r="M807" s="72"/>
      <c r="N807" s="20"/>
      <c r="O807" s="33"/>
      <c r="P807" s="38"/>
      <c r="Q807" s="33"/>
      <c r="R807" s="38"/>
      <c r="S807" s="41"/>
      <c r="T807" s="2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spans="1:44" ht="18.75">
      <c r="A808" s="49"/>
      <c r="B808" s="43" t="s">
        <v>107</v>
      </c>
      <c r="C808" s="75"/>
      <c r="D808" s="75"/>
      <c r="E808" s="75"/>
      <c r="F808" s="75"/>
      <c r="G808" s="76"/>
      <c r="H808" s="76"/>
      <c r="I808" s="77"/>
      <c r="J808" s="76"/>
      <c r="K808" s="76"/>
      <c r="L808" s="76"/>
      <c r="M808" s="76"/>
      <c r="N808" s="20"/>
      <c r="O808" s="33"/>
      <c r="P808" s="38"/>
      <c r="Q808" s="33"/>
      <c r="R808" s="38"/>
      <c r="S808" s="41"/>
      <c r="T808" s="2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spans="1:44" ht="18.75">
      <c r="A809" s="49"/>
      <c r="B809" s="60" t="s">
        <v>19</v>
      </c>
      <c r="C809" s="78">
        <f>+'[2]จริย_72'!$E$336</f>
        <v>0</v>
      </c>
      <c r="D809" s="78">
        <f>+'[2]จริย_72'!$F$336</f>
        <v>0</v>
      </c>
      <c r="E809" s="78">
        <f>+'[2]จริย_72'!$G$336</f>
        <v>0</v>
      </c>
      <c r="F809" s="78">
        <f>+'[2]จริย_72'!$H$336</f>
        <v>0</v>
      </c>
      <c r="G809" s="85">
        <f>+D809+E809+F809</f>
        <v>0</v>
      </c>
      <c r="H809" s="85">
        <f>+C809-D809-E809-F809</f>
        <v>0</v>
      </c>
      <c r="I809" s="86" t="e">
        <f>+D809/C809*100</f>
        <v>#DIV/0!</v>
      </c>
      <c r="J809" s="81" t="e">
        <f>+E809/C809*100</f>
        <v>#DIV/0!</v>
      </c>
      <c r="K809" s="81" t="e">
        <f>+F809/C809*100</f>
        <v>#DIV/0!</v>
      </c>
      <c r="L809" s="81" t="e">
        <f>+G809/C809*100</f>
        <v>#DIV/0!</v>
      </c>
      <c r="M809" s="81" t="e">
        <f>+H809/C809*100</f>
        <v>#DIV/0!</v>
      </c>
      <c r="N809" s="20"/>
      <c r="O809" s="33"/>
      <c r="P809" s="38"/>
      <c r="Q809" s="33"/>
      <c r="R809" s="38"/>
      <c r="S809" s="41"/>
      <c r="T809" s="2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spans="1:44" ht="18.75">
      <c r="A810" s="49"/>
      <c r="B810" s="61" t="s">
        <v>20</v>
      </c>
      <c r="C810" s="78">
        <f>+'[2]จริย_72'!$E$337</f>
        <v>0</v>
      </c>
      <c r="D810" s="78">
        <f>+'[2]จริย_72'!$F$337</f>
        <v>0</v>
      </c>
      <c r="E810" s="78">
        <f>+'[2]จริย_72'!$G$337</f>
        <v>0</v>
      </c>
      <c r="F810" s="78">
        <f>+'[2]จริย_72'!$H$337</f>
        <v>0</v>
      </c>
      <c r="G810" s="79">
        <f>+D810+E810+F810</f>
        <v>0</v>
      </c>
      <c r="H810" s="79">
        <f>+C810-D810-E810-F810</f>
        <v>0</v>
      </c>
      <c r="I810" s="80" t="e">
        <f>+D810/C810*100</f>
        <v>#DIV/0!</v>
      </c>
      <c r="J810" s="81" t="e">
        <f>+E810/C810*100</f>
        <v>#DIV/0!</v>
      </c>
      <c r="K810" s="81" t="e">
        <f>+F810/C810*100</f>
        <v>#DIV/0!</v>
      </c>
      <c r="L810" s="81" t="e">
        <f>+G810/C810*100</f>
        <v>#DIV/0!</v>
      </c>
      <c r="M810" s="81" t="e">
        <f>+H810/C810*100</f>
        <v>#DIV/0!</v>
      </c>
      <c r="N810" s="20"/>
      <c r="O810" s="33"/>
      <c r="P810" s="38"/>
      <c r="Q810" s="33"/>
      <c r="R810" s="38"/>
      <c r="S810" s="41"/>
      <c r="T810" s="2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spans="1:44" ht="18.75">
      <c r="A811" s="49"/>
      <c r="B811" s="62" t="s">
        <v>21</v>
      </c>
      <c r="C811" s="78">
        <f>+'[2]จริย_72'!$E$338</f>
        <v>0</v>
      </c>
      <c r="D811" s="78">
        <f>+'[2]จริย_72'!$F$338</f>
        <v>0</v>
      </c>
      <c r="E811" s="78">
        <f>+'[2]จริย_72'!$G$338</f>
        <v>0</v>
      </c>
      <c r="F811" s="78">
        <f>+'[2]จริย_72'!$H$338</f>
        <v>0</v>
      </c>
      <c r="G811" s="79">
        <f>+D811+E811+F811</f>
        <v>0</v>
      </c>
      <c r="H811" s="79">
        <f>+C811-D811-E811-F811</f>
        <v>0</v>
      </c>
      <c r="I811" s="80" t="e">
        <f>+D811/C811*100</f>
        <v>#DIV/0!</v>
      </c>
      <c r="J811" s="81" t="e">
        <f>+E811/C811*100</f>
        <v>#DIV/0!</v>
      </c>
      <c r="K811" s="81" t="e">
        <f>+F811/C811*100</f>
        <v>#DIV/0!</v>
      </c>
      <c r="L811" s="81" t="e">
        <f>+G811/C811*100</f>
        <v>#DIV/0!</v>
      </c>
      <c r="M811" s="81" t="e">
        <f>+H811/C811*100</f>
        <v>#DIV/0!</v>
      </c>
      <c r="N811" s="20"/>
      <c r="O811" s="33"/>
      <c r="P811" s="38"/>
      <c r="Q811" s="33"/>
      <c r="R811" s="38"/>
      <c r="S811" s="41"/>
      <c r="T811" s="2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spans="1:44" ht="18.75">
      <c r="A812" s="49"/>
      <c r="B812" s="64" t="s">
        <v>13</v>
      </c>
      <c r="C812" s="108">
        <f aca="true" t="shared" si="385" ref="C812:H812">SUM(C809:C811)</f>
        <v>0</v>
      </c>
      <c r="D812" s="108">
        <f t="shared" si="385"/>
        <v>0</v>
      </c>
      <c r="E812" s="108">
        <f t="shared" si="385"/>
        <v>0</v>
      </c>
      <c r="F812" s="108">
        <f t="shared" si="385"/>
        <v>0</v>
      </c>
      <c r="G812" s="108">
        <f t="shared" si="385"/>
        <v>0</v>
      </c>
      <c r="H812" s="108">
        <f t="shared" si="385"/>
        <v>0</v>
      </c>
      <c r="I812" s="108" t="e">
        <f>+D812/C812*100</f>
        <v>#DIV/0!</v>
      </c>
      <c r="J812" s="108" t="e">
        <f>+E812/C812*100</f>
        <v>#DIV/0!</v>
      </c>
      <c r="K812" s="108" t="e">
        <f>+F812/C812*100</f>
        <v>#DIV/0!</v>
      </c>
      <c r="L812" s="108" t="e">
        <f>+G812/C812*100</f>
        <v>#DIV/0!</v>
      </c>
      <c r="M812" s="108" t="e">
        <f>+H812/C812*100</f>
        <v>#DIV/0!</v>
      </c>
      <c r="N812" s="20"/>
      <c r="O812" s="16"/>
      <c r="P812" s="42"/>
      <c r="Q812" s="16"/>
      <c r="R812" s="16"/>
      <c r="S812" s="33"/>
      <c r="T812" s="36"/>
      <c r="U812" s="36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spans="1:44" ht="18.75">
      <c r="A813" s="49"/>
      <c r="B813" s="17" t="s">
        <v>133</v>
      </c>
      <c r="C813" s="70"/>
      <c r="D813" s="70"/>
      <c r="E813" s="70"/>
      <c r="F813" s="70"/>
      <c r="G813" s="72"/>
      <c r="H813" s="72"/>
      <c r="I813" s="73"/>
      <c r="J813" s="72"/>
      <c r="K813" s="72"/>
      <c r="L813" s="72"/>
      <c r="M813" s="72"/>
      <c r="N813" s="20"/>
      <c r="O813" s="33"/>
      <c r="P813" s="38"/>
      <c r="Q813" s="33"/>
      <c r="R813" s="38"/>
      <c r="S813" s="34"/>
      <c r="T813" s="34"/>
      <c r="U813" s="34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spans="1:44" ht="18.75">
      <c r="A814" s="49"/>
      <c r="B814" s="43" t="s">
        <v>110</v>
      </c>
      <c r="C814" s="74"/>
      <c r="D814" s="74"/>
      <c r="E814" s="74"/>
      <c r="F814" s="74"/>
      <c r="G814" s="76"/>
      <c r="H814" s="76"/>
      <c r="I814" s="77"/>
      <c r="J814" s="76"/>
      <c r="K814" s="76"/>
      <c r="L814" s="76"/>
      <c r="M814" s="76"/>
      <c r="N814" s="20"/>
      <c r="O814" s="33"/>
      <c r="P814" s="38"/>
      <c r="Q814" s="33"/>
      <c r="R814" s="38"/>
      <c r="S814" s="34"/>
      <c r="T814" s="34"/>
      <c r="U814" s="34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spans="1:44" ht="18.75">
      <c r="A815" s="49"/>
      <c r="B815" s="60" t="s">
        <v>19</v>
      </c>
      <c r="C815" s="78">
        <f>+'[2]จริย_72'!$E$354</f>
        <v>0</v>
      </c>
      <c r="D815" s="78">
        <f>+'[2]จริย_72'!$F$354</f>
        <v>0</v>
      </c>
      <c r="E815" s="78">
        <f>+'[2]จริย_72'!$G$354</f>
        <v>0</v>
      </c>
      <c r="F815" s="78">
        <f>+'[2]จริย_72'!$H$354</f>
        <v>0</v>
      </c>
      <c r="G815" s="85">
        <f>+D815+E815+F815</f>
        <v>0</v>
      </c>
      <c r="H815" s="85">
        <f>+C815-D815-E815-F815</f>
        <v>0</v>
      </c>
      <c r="I815" s="86" t="e">
        <f>+D815/C815*100</f>
        <v>#DIV/0!</v>
      </c>
      <c r="J815" s="81" t="e">
        <f>+E815/C815*100</f>
        <v>#DIV/0!</v>
      </c>
      <c r="K815" s="87" t="e">
        <f>+F815/C815*100</f>
        <v>#DIV/0!</v>
      </c>
      <c r="L815" s="87" t="e">
        <f>+G815/C815*100</f>
        <v>#DIV/0!</v>
      </c>
      <c r="M815" s="87" t="e">
        <f>+H815/C815*100</f>
        <v>#DIV/0!</v>
      </c>
      <c r="N815" s="20"/>
      <c r="O815" s="33"/>
      <c r="P815" s="38"/>
      <c r="Q815" s="33"/>
      <c r="R815" s="38"/>
      <c r="S815" s="34"/>
      <c r="T815" s="34"/>
      <c r="U815" s="34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spans="1:44" ht="18.75">
      <c r="A816" s="49"/>
      <c r="B816" s="64" t="s">
        <v>13</v>
      </c>
      <c r="C816" s="82">
        <f aca="true" t="shared" si="386" ref="C816:H816">SUM(C815:C815)</f>
        <v>0</v>
      </c>
      <c r="D816" s="82">
        <f t="shared" si="386"/>
        <v>0</v>
      </c>
      <c r="E816" s="82">
        <f t="shared" si="386"/>
        <v>0</v>
      </c>
      <c r="F816" s="82">
        <f t="shared" si="386"/>
        <v>0</v>
      </c>
      <c r="G816" s="82">
        <f t="shared" si="386"/>
        <v>0</v>
      </c>
      <c r="H816" s="82">
        <f t="shared" si="386"/>
        <v>0</v>
      </c>
      <c r="I816" s="83" t="e">
        <f>+D816/C816*100</f>
        <v>#DIV/0!</v>
      </c>
      <c r="J816" s="84" t="e">
        <f>+E816/C816*100</f>
        <v>#DIV/0!</v>
      </c>
      <c r="K816" s="84" t="e">
        <f>+F816/C816*100</f>
        <v>#DIV/0!</v>
      </c>
      <c r="L816" s="84" t="e">
        <f>+G816/C816*100</f>
        <v>#DIV/0!</v>
      </c>
      <c r="M816" s="84" t="e">
        <f>+H816/C816*100</f>
        <v>#DIV/0!</v>
      </c>
      <c r="N816" s="20"/>
      <c r="O816" s="33"/>
      <c r="P816" s="38"/>
      <c r="Q816" s="33"/>
      <c r="R816" s="38"/>
      <c r="S816" s="34"/>
      <c r="T816" s="34"/>
      <c r="U816" s="34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spans="1:44" ht="18.75">
      <c r="A817" s="49"/>
      <c r="B817" s="43" t="s">
        <v>130</v>
      </c>
      <c r="C817" s="74"/>
      <c r="D817" s="74"/>
      <c r="E817" s="74"/>
      <c r="F817" s="74"/>
      <c r="G817" s="76"/>
      <c r="H817" s="76"/>
      <c r="I817" s="77"/>
      <c r="J817" s="76"/>
      <c r="K817" s="76"/>
      <c r="L817" s="76"/>
      <c r="M817" s="76"/>
      <c r="N817" s="20"/>
      <c r="O817" s="33"/>
      <c r="P817" s="38"/>
      <c r="Q817" s="33"/>
      <c r="R817" s="38"/>
      <c r="S817" s="34"/>
      <c r="T817" s="34"/>
      <c r="U817" s="34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spans="1:44" ht="18.75">
      <c r="A818" s="49"/>
      <c r="B818" s="60" t="s">
        <v>19</v>
      </c>
      <c r="C818" s="78">
        <f>+'[2]จริย_72'!$E$379</f>
        <v>0</v>
      </c>
      <c r="D818" s="78">
        <f>+'[2]จริย_72'!$F$379</f>
        <v>0</v>
      </c>
      <c r="E818" s="78">
        <f>+'[2]จริย_72'!$G$379</f>
        <v>0</v>
      </c>
      <c r="F818" s="78">
        <f>+'[2]จริย_72'!$H$379</f>
        <v>0</v>
      </c>
      <c r="G818" s="85">
        <f>+D818+E818+F818</f>
        <v>0</v>
      </c>
      <c r="H818" s="85">
        <f>+C818-D818-E818-F818</f>
        <v>0</v>
      </c>
      <c r="I818" s="86" t="e">
        <f>+D818/C818*100</f>
        <v>#DIV/0!</v>
      </c>
      <c r="J818" s="81" t="e">
        <f>+E818/C818*100</f>
        <v>#DIV/0!</v>
      </c>
      <c r="K818" s="81" t="e">
        <f>+F818/C818*100</f>
        <v>#DIV/0!</v>
      </c>
      <c r="L818" s="81" t="e">
        <f>+G818/C818*100</f>
        <v>#DIV/0!</v>
      </c>
      <c r="M818" s="81" t="e">
        <f>+H818/C818*100</f>
        <v>#DIV/0!</v>
      </c>
      <c r="N818" s="20"/>
      <c r="O818" s="33"/>
      <c r="P818" s="38"/>
      <c r="Q818" s="33"/>
      <c r="R818" s="38"/>
      <c r="S818" s="34"/>
      <c r="T818" s="34"/>
      <c r="U818" s="34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spans="1:44" ht="18.75">
      <c r="A819" s="49"/>
      <c r="B819" s="61" t="s">
        <v>20</v>
      </c>
      <c r="C819" s="78">
        <f>+'[2]จริย_72'!$E$380</f>
        <v>0</v>
      </c>
      <c r="D819" s="78">
        <f>+'[2]จริย_72'!$F$380</f>
        <v>0</v>
      </c>
      <c r="E819" s="78">
        <f>+'[2]จริย_72'!$G$380</f>
        <v>0</v>
      </c>
      <c r="F819" s="78">
        <f>+'[2]จริย_72'!$H$380</f>
        <v>0</v>
      </c>
      <c r="G819" s="79">
        <f>+D819+E819+F819</f>
        <v>0</v>
      </c>
      <c r="H819" s="79">
        <f>+C819-D819-E819-F819</f>
        <v>0</v>
      </c>
      <c r="I819" s="80" t="e">
        <f>+D819/C819*100</f>
        <v>#DIV/0!</v>
      </c>
      <c r="J819" s="81" t="e">
        <f>+E819/C819*100</f>
        <v>#DIV/0!</v>
      </c>
      <c r="K819" s="81" t="e">
        <f>+F819/C819*100</f>
        <v>#DIV/0!</v>
      </c>
      <c r="L819" s="81" t="e">
        <f>+G819/C819*100</f>
        <v>#DIV/0!</v>
      </c>
      <c r="M819" s="81" t="e">
        <f>+H819/C819*100</f>
        <v>#DIV/0!</v>
      </c>
      <c r="N819" s="20"/>
      <c r="O819" s="33"/>
      <c r="P819" s="38"/>
      <c r="Q819" s="33"/>
      <c r="R819" s="38"/>
      <c r="S819" s="34"/>
      <c r="T819" s="34"/>
      <c r="U819" s="34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spans="1:44" ht="18.75">
      <c r="A820" s="49"/>
      <c r="B820" s="64" t="s">
        <v>13</v>
      </c>
      <c r="C820" s="82">
        <f aca="true" t="shared" si="387" ref="C820:H820">SUM(C818:C819)</f>
        <v>0</v>
      </c>
      <c r="D820" s="82">
        <f t="shared" si="387"/>
        <v>0</v>
      </c>
      <c r="E820" s="82">
        <f t="shared" si="387"/>
        <v>0</v>
      </c>
      <c r="F820" s="82">
        <f t="shared" si="387"/>
        <v>0</v>
      </c>
      <c r="G820" s="82">
        <f t="shared" si="387"/>
        <v>0</v>
      </c>
      <c r="H820" s="82">
        <f t="shared" si="387"/>
        <v>0</v>
      </c>
      <c r="I820" s="83" t="e">
        <f>+D820/C820*100</f>
        <v>#DIV/0!</v>
      </c>
      <c r="J820" s="84" t="e">
        <f>+E820/C820*100</f>
        <v>#DIV/0!</v>
      </c>
      <c r="K820" s="84" t="e">
        <f>+F820/C820*100</f>
        <v>#DIV/0!</v>
      </c>
      <c r="L820" s="84" t="e">
        <f>+G820/C820*100</f>
        <v>#DIV/0!</v>
      </c>
      <c r="M820" s="84" t="e">
        <f>+H820/C820*100</f>
        <v>#DIV/0!</v>
      </c>
      <c r="N820" s="20"/>
      <c r="O820" s="33"/>
      <c r="P820" s="38"/>
      <c r="Q820" s="33"/>
      <c r="R820" s="38"/>
      <c r="S820" s="34"/>
      <c r="T820" s="34"/>
      <c r="U820" s="34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spans="1:44" ht="18.75">
      <c r="A821" s="49"/>
      <c r="B821" s="17" t="s">
        <v>128</v>
      </c>
      <c r="C821" s="88"/>
      <c r="D821" s="88"/>
      <c r="E821" s="88"/>
      <c r="F821" s="88"/>
      <c r="G821" s="89"/>
      <c r="H821" s="89"/>
      <c r="I821" s="90"/>
      <c r="J821" s="89"/>
      <c r="K821" s="89"/>
      <c r="L821" s="89"/>
      <c r="M821" s="89"/>
      <c r="N821" s="20"/>
      <c r="O821" s="33"/>
      <c r="P821" s="38"/>
      <c r="Q821" s="33"/>
      <c r="R821" s="38"/>
      <c r="S821" s="34"/>
      <c r="T821" s="34"/>
      <c r="U821" s="34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spans="1:44" ht="18.75">
      <c r="A822" s="49"/>
      <c r="B822" s="43" t="s">
        <v>129</v>
      </c>
      <c r="C822" s="91"/>
      <c r="D822" s="91"/>
      <c r="E822" s="91"/>
      <c r="F822" s="91"/>
      <c r="G822" s="92"/>
      <c r="H822" s="92"/>
      <c r="I822" s="93"/>
      <c r="J822" s="92"/>
      <c r="K822" s="92"/>
      <c r="L822" s="92"/>
      <c r="M822" s="92"/>
      <c r="N822" s="20"/>
      <c r="O822" s="33"/>
      <c r="P822" s="38"/>
      <c r="Q822" s="33"/>
      <c r="R822" s="38"/>
      <c r="S822" s="34"/>
      <c r="T822" s="34"/>
      <c r="U822" s="34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spans="1:44" ht="18.75">
      <c r="A823" s="49"/>
      <c r="B823" s="66" t="s">
        <v>18</v>
      </c>
      <c r="C823" s="94">
        <f>+'[2]จริย_72'!$E$402</f>
        <v>581100</v>
      </c>
      <c r="D823" s="94">
        <f>+'[2]จริย_72'!$F$402</f>
        <v>0</v>
      </c>
      <c r="E823" s="94">
        <f>+'[2]จริย_72'!$G$402</f>
        <v>0</v>
      </c>
      <c r="F823" s="94">
        <f>+'[2]จริย_72'!$H$402</f>
        <v>386200</v>
      </c>
      <c r="G823" s="95">
        <f>+D823+E823+F823</f>
        <v>386200</v>
      </c>
      <c r="H823" s="95">
        <f>+C823-D823-E823-F823</f>
        <v>194900</v>
      </c>
      <c r="I823" s="96">
        <f>+D823/C823*100</f>
        <v>0</v>
      </c>
      <c r="J823" s="95">
        <f>+E823/C823*100</f>
        <v>0</v>
      </c>
      <c r="K823" s="95">
        <f>+F823/C823*100</f>
        <v>66.46016176217519</v>
      </c>
      <c r="L823" s="95">
        <f>+G823/C823*100</f>
        <v>66.46016176217519</v>
      </c>
      <c r="M823" s="95">
        <f>+H823/C823*100</f>
        <v>33.53983823782482</v>
      </c>
      <c r="N823" s="20"/>
      <c r="O823" s="33"/>
      <c r="P823" s="38"/>
      <c r="Q823" s="33"/>
      <c r="R823" s="38"/>
      <c r="S823" s="41"/>
      <c r="T823" s="2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spans="1:44" ht="18.75">
      <c r="A824" s="49"/>
      <c r="B824" s="62" t="s">
        <v>19</v>
      </c>
      <c r="C824" s="97">
        <f>+'[2]จริย_72'!$E$403</f>
        <v>24900</v>
      </c>
      <c r="D824" s="97">
        <f>+'[2]จริย_72'!$F$403</f>
        <v>0</v>
      </c>
      <c r="E824" s="97">
        <f>+'[2]จริย_72'!$G$403</f>
        <v>0</v>
      </c>
      <c r="F824" s="97">
        <f>+'[2]จริย_72'!$H$403</f>
        <v>11500</v>
      </c>
      <c r="G824" s="98">
        <f>+D824+E824+F824</f>
        <v>11500</v>
      </c>
      <c r="H824" s="98">
        <f>+C824-D824-E824-F824</f>
        <v>13400</v>
      </c>
      <c r="I824" s="80">
        <f>+D824/C824*100</f>
        <v>0</v>
      </c>
      <c r="J824" s="98">
        <f>+E824/C824*100</f>
        <v>0</v>
      </c>
      <c r="K824" s="98">
        <f>+F824/C824*100</f>
        <v>46.1847389558233</v>
      </c>
      <c r="L824" s="98">
        <f>+G824/C824*100</f>
        <v>46.1847389558233</v>
      </c>
      <c r="M824" s="98">
        <f>+H824/C824*100</f>
        <v>53.81526104417671</v>
      </c>
      <c r="N824" s="20"/>
      <c r="O824" s="16"/>
      <c r="P824" s="42"/>
      <c r="Q824" s="16"/>
      <c r="R824" s="16"/>
      <c r="S824" s="33"/>
      <c r="T824" s="36"/>
      <c r="U824" s="36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spans="1:44" ht="18.75">
      <c r="A825" s="49"/>
      <c r="B825" s="65" t="s">
        <v>13</v>
      </c>
      <c r="C825" s="82">
        <f aca="true" t="shared" si="388" ref="C825:H825">SUM(C823:C824)</f>
        <v>606000</v>
      </c>
      <c r="D825" s="82">
        <f t="shared" si="388"/>
        <v>0</v>
      </c>
      <c r="E825" s="82">
        <f t="shared" si="388"/>
        <v>0</v>
      </c>
      <c r="F825" s="82">
        <f t="shared" si="388"/>
        <v>397700</v>
      </c>
      <c r="G825" s="82">
        <f t="shared" si="388"/>
        <v>397700</v>
      </c>
      <c r="H825" s="82">
        <f t="shared" si="388"/>
        <v>208300</v>
      </c>
      <c r="I825" s="99">
        <f>+D825/C825*100</f>
        <v>0</v>
      </c>
      <c r="J825" s="100">
        <f>+E825/C825*100</f>
        <v>0</v>
      </c>
      <c r="K825" s="100">
        <f>+F825/C825*100</f>
        <v>65.62706270627062</v>
      </c>
      <c r="L825" s="100">
        <f>+G825/C825*100</f>
        <v>65.62706270627062</v>
      </c>
      <c r="M825" s="100">
        <f>+H825/C825*100</f>
        <v>34.37293729372937</v>
      </c>
      <c r="N825" s="20"/>
      <c r="O825" s="16"/>
      <c r="P825" s="42"/>
      <c r="Q825" s="16"/>
      <c r="R825" s="16"/>
      <c r="S825" s="33"/>
      <c r="T825" s="36"/>
      <c r="U825" s="36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spans="1:44" ht="19.5" thickBot="1">
      <c r="A826" s="49"/>
      <c r="B826" s="18" t="s">
        <v>132</v>
      </c>
      <c r="C826" s="101"/>
      <c r="D826" s="101"/>
      <c r="E826" s="101"/>
      <c r="F826" s="101"/>
      <c r="G826" s="102"/>
      <c r="H826" s="102"/>
      <c r="I826" s="103"/>
      <c r="J826" s="102"/>
      <c r="K826" s="102"/>
      <c r="L826" s="102"/>
      <c r="M826" s="102"/>
      <c r="N826" s="20"/>
      <c r="O826" s="16"/>
      <c r="P826" s="42"/>
      <c r="Q826" s="16"/>
      <c r="R826" s="16"/>
      <c r="S826" s="33"/>
      <c r="T826" s="36"/>
      <c r="U826" s="36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spans="1:44" ht="19.5" thickTop="1">
      <c r="A827" s="50"/>
      <c r="B827" s="60" t="s">
        <v>18</v>
      </c>
      <c r="C827" s="78">
        <f aca="true" t="shared" si="389" ref="C827:H827">+C823</f>
        <v>581100</v>
      </c>
      <c r="D827" s="78">
        <f t="shared" si="389"/>
        <v>0</v>
      </c>
      <c r="E827" s="78">
        <f t="shared" si="389"/>
        <v>0</v>
      </c>
      <c r="F827" s="78">
        <f t="shared" si="389"/>
        <v>386200</v>
      </c>
      <c r="G827" s="78">
        <f t="shared" si="389"/>
        <v>386200</v>
      </c>
      <c r="H827" s="78">
        <f t="shared" si="389"/>
        <v>194900</v>
      </c>
      <c r="I827" s="86">
        <f aca="true" t="shared" si="390" ref="I827:I832">+D827/C827*100</f>
        <v>0</v>
      </c>
      <c r="J827" s="81">
        <f aca="true" t="shared" si="391" ref="J827:J832">+E827/C827*100</f>
        <v>0</v>
      </c>
      <c r="K827" s="81">
        <f aca="true" t="shared" si="392" ref="K827:K832">+F827/C827*100</f>
        <v>66.46016176217519</v>
      </c>
      <c r="L827" s="81">
        <f aca="true" t="shared" si="393" ref="L827:L832">+G827/C827*100</f>
        <v>66.46016176217519</v>
      </c>
      <c r="M827" s="81">
        <f aca="true" t="shared" si="394" ref="M827:M832">+H827/C827*100</f>
        <v>33.53983823782482</v>
      </c>
      <c r="N827" s="20"/>
      <c r="O827" s="16"/>
      <c r="P827" s="42"/>
      <c r="Q827" s="16"/>
      <c r="R827" s="16"/>
      <c r="S827" s="33"/>
      <c r="T827" s="36"/>
      <c r="U827" s="36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spans="1:44" ht="18.75">
      <c r="A828" s="49"/>
      <c r="B828" s="62" t="s">
        <v>19</v>
      </c>
      <c r="C828" s="97">
        <f aca="true" t="shared" si="395" ref="C828:H828">+C802+C809+C815+C818+C824</f>
        <v>867900</v>
      </c>
      <c r="D828" s="97">
        <f t="shared" si="395"/>
        <v>0</v>
      </c>
      <c r="E828" s="97">
        <f t="shared" si="395"/>
        <v>6000</v>
      </c>
      <c r="F828" s="97">
        <f t="shared" si="395"/>
        <v>428963</v>
      </c>
      <c r="G828" s="97">
        <f t="shared" si="395"/>
        <v>434963</v>
      </c>
      <c r="H828" s="97">
        <f t="shared" si="395"/>
        <v>432937</v>
      </c>
      <c r="I828" s="86">
        <f t="shared" si="390"/>
        <v>0</v>
      </c>
      <c r="J828" s="81">
        <f t="shared" si="391"/>
        <v>0.691323885240235</v>
      </c>
      <c r="K828" s="81">
        <f t="shared" si="392"/>
        <v>49.425394630717825</v>
      </c>
      <c r="L828" s="81">
        <f t="shared" si="393"/>
        <v>50.116718515958055</v>
      </c>
      <c r="M828" s="81">
        <f t="shared" si="394"/>
        <v>49.883281484041945</v>
      </c>
      <c r="N828" s="20"/>
      <c r="O828" s="16"/>
      <c r="P828" s="42"/>
      <c r="Q828" s="16"/>
      <c r="R828" s="16"/>
      <c r="S828" s="33"/>
      <c r="T828" s="36"/>
      <c r="U828" s="36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spans="1:44" ht="18.75">
      <c r="A829" s="49"/>
      <c r="B829" s="61" t="s">
        <v>20</v>
      </c>
      <c r="C829" s="104">
        <f aca="true" t="shared" si="396" ref="C829:H829">+C803+C810+C819</f>
        <v>0</v>
      </c>
      <c r="D829" s="104">
        <f t="shared" si="396"/>
        <v>0</v>
      </c>
      <c r="E829" s="104">
        <f t="shared" si="396"/>
        <v>0</v>
      </c>
      <c r="F829" s="104">
        <f t="shared" si="396"/>
        <v>0</v>
      </c>
      <c r="G829" s="104">
        <f t="shared" si="396"/>
        <v>0</v>
      </c>
      <c r="H829" s="104">
        <f t="shared" si="396"/>
        <v>0</v>
      </c>
      <c r="I829" s="104" t="e">
        <f t="shared" si="390"/>
        <v>#DIV/0!</v>
      </c>
      <c r="J829" s="104" t="e">
        <f t="shared" si="391"/>
        <v>#DIV/0!</v>
      </c>
      <c r="K829" s="104" t="e">
        <f t="shared" si="392"/>
        <v>#DIV/0!</v>
      </c>
      <c r="L829" s="104" t="e">
        <f t="shared" si="393"/>
        <v>#DIV/0!</v>
      </c>
      <c r="M829" s="104" t="e">
        <f t="shared" si="394"/>
        <v>#DIV/0!</v>
      </c>
      <c r="N829" s="20"/>
      <c r="O829" s="16"/>
      <c r="P829" s="42"/>
      <c r="Q829" s="16"/>
      <c r="R829" s="16"/>
      <c r="S829" s="33"/>
      <c r="T829" s="36"/>
      <c r="U829" s="36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spans="1:44" ht="18.75">
      <c r="A830" s="49"/>
      <c r="B830" s="62" t="s">
        <v>21</v>
      </c>
      <c r="C830" s="97">
        <f aca="true" t="shared" si="397" ref="C830:H830">+C804+C811</f>
        <v>0</v>
      </c>
      <c r="D830" s="97">
        <f t="shared" si="397"/>
        <v>0</v>
      </c>
      <c r="E830" s="97">
        <f t="shared" si="397"/>
        <v>0</v>
      </c>
      <c r="F830" s="97">
        <f t="shared" si="397"/>
        <v>0</v>
      </c>
      <c r="G830" s="97">
        <f t="shared" si="397"/>
        <v>0</v>
      </c>
      <c r="H830" s="97">
        <f t="shared" si="397"/>
        <v>0</v>
      </c>
      <c r="I830" s="86" t="e">
        <f t="shared" si="390"/>
        <v>#DIV/0!</v>
      </c>
      <c r="J830" s="81" t="e">
        <f t="shared" si="391"/>
        <v>#DIV/0!</v>
      </c>
      <c r="K830" s="81" t="e">
        <f t="shared" si="392"/>
        <v>#DIV/0!</v>
      </c>
      <c r="L830" s="81" t="e">
        <f t="shared" si="393"/>
        <v>#DIV/0!</v>
      </c>
      <c r="M830" s="81" t="e">
        <f t="shared" si="394"/>
        <v>#DIV/0!</v>
      </c>
      <c r="N830" s="20"/>
      <c r="O830" s="16"/>
      <c r="P830" s="42"/>
      <c r="Q830" s="16"/>
      <c r="R830" s="16"/>
      <c r="S830" s="33"/>
      <c r="T830" s="36"/>
      <c r="U830" s="36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spans="1:44" ht="18.75">
      <c r="A831" s="49"/>
      <c r="B831" s="67" t="s">
        <v>22</v>
      </c>
      <c r="C831" s="105">
        <f aca="true" t="shared" si="398" ref="C831:H831">+C805</f>
        <v>0</v>
      </c>
      <c r="D831" s="105">
        <f t="shared" si="398"/>
        <v>0</v>
      </c>
      <c r="E831" s="105">
        <f t="shared" si="398"/>
        <v>0</v>
      </c>
      <c r="F831" s="105">
        <f t="shared" si="398"/>
        <v>0</v>
      </c>
      <c r="G831" s="105">
        <f t="shared" si="398"/>
        <v>0</v>
      </c>
      <c r="H831" s="105">
        <f t="shared" si="398"/>
        <v>0</v>
      </c>
      <c r="I831" s="86" t="e">
        <f t="shared" si="390"/>
        <v>#DIV/0!</v>
      </c>
      <c r="J831" s="81" t="e">
        <f t="shared" si="391"/>
        <v>#DIV/0!</v>
      </c>
      <c r="K831" s="81" t="e">
        <f t="shared" si="392"/>
        <v>#DIV/0!</v>
      </c>
      <c r="L831" s="81" t="e">
        <f t="shared" si="393"/>
        <v>#DIV/0!</v>
      </c>
      <c r="M831" s="81" t="e">
        <f t="shared" si="394"/>
        <v>#DIV/0!</v>
      </c>
      <c r="N831" s="20"/>
      <c r="O831" s="33"/>
      <c r="P831" s="38"/>
      <c r="Q831" s="33"/>
      <c r="R831" s="38"/>
      <c r="S831" s="34"/>
      <c r="T831" s="34"/>
      <c r="U831" s="34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spans="1:44" ht="19.5" thickBot="1">
      <c r="A832" s="109"/>
      <c r="B832" s="68" t="s">
        <v>14</v>
      </c>
      <c r="C832" s="106">
        <f aca="true" t="shared" si="399" ref="C832:H832">SUM(C827:C831)</f>
        <v>1449000</v>
      </c>
      <c r="D832" s="106">
        <f t="shared" si="399"/>
        <v>0</v>
      </c>
      <c r="E832" s="106">
        <f t="shared" si="399"/>
        <v>6000</v>
      </c>
      <c r="F832" s="106">
        <f t="shared" si="399"/>
        <v>815163</v>
      </c>
      <c r="G832" s="106">
        <f t="shared" si="399"/>
        <v>821163</v>
      </c>
      <c r="H832" s="106">
        <f t="shared" si="399"/>
        <v>627837</v>
      </c>
      <c r="I832" s="106">
        <f t="shared" si="390"/>
        <v>0</v>
      </c>
      <c r="J832" s="106">
        <f t="shared" si="391"/>
        <v>0.4140786749482402</v>
      </c>
      <c r="K832" s="106">
        <f t="shared" si="392"/>
        <v>56.256935817805385</v>
      </c>
      <c r="L832" s="107">
        <f t="shared" si="393"/>
        <v>56.67101449275363</v>
      </c>
      <c r="M832" s="106">
        <f t="shared" si="394"/>
        <v>43.32898550724637</v>
      </c>
      <c r="N832" s="20"/>
      <c r="O832" s="33"/>
      <c r="P832" s="38"/>
      <c r="Q832" s="33"/>
      <c r="R832" s="38"/>
      <c r="S832" s="34"/>
      <c r="T832" s="34"/>
      <c r="U832" s="34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spans="1:44" ht="35.25" thickTop="1">
      <c r="A833" s="69" t="s">
        <v>89</v>
      </c>
      <c r="B833" s="17" t="s">
        <v>42</v>
      </c>
      <c r="C833" s="71"/>
      <c r="D833" s="71"/>
      <c r="E833" s="71"/>
      <c r="F833" s="71"/>
      <c r="G833" s="72"/>
      <c r="H833" s="72"/>
      <c r="I833" s="73"/>
      <c r="J833" s="72"/>
      <c r="K833" s="72"/>
      <c r="L833" s="72"/>
      <c r="M833" s="58"/>
      <c r="N833" s="20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spans="1:44" ht="18.75">
      <c r="A834" s="48" t="s">
        <v>88</v>
      </c>
      <c r="B834" s="43" t="s">
        <v>108</v>
      </c>
      <c r="C834" s="75"/>
      <c r="D834" s="75"/>
      <c r="E834" s="75"/>
      <c r="F834" s="75"/>
      <c r="G834" s="76"/>
      <c r="H834" s="76"/>
      <c r="I834" s="77"/>
      <c r="J834" s="76"/>
      <c r="K834" s="76"/>
      <c r="L834" s="76"/>
      <c r="M834" s="59"/>
      <c r="N834" s="20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spans="1:44" ht="18.75">
      <c r="A835" s="49"/>
      <c r="B835" s="60" t="s">
        <v>19</v>
      </c>
      <c r="C835" s="78">
        <f>+'[2]ครฉ_73'!$E$281</f>
        <v>1057700</v>
      </c>
      <c r="D835" s="78">
        <f>+'[2]ครฉ_73'!$F$281</f>
        <v>0</v>
      </c>
      <c r="E835" s="78">
        <f>+'[2]ครฉ_73'!$G$281</f>
        <v>38610</v>
      </c>
      <c r="F835" s="78">
        <f>+'[2]ครฉ_73'!$H$281</f>
        <v>401822.66</v>
      </c>
      <c r="G835" s="85">
        <f>+D835+E835+F835</f>
        <v>440432.66</v>
      </c>
      <c r="H835" s="81">
        <f>+C835-D835-E835-F835</f>
        <v>617267.3400000001</v>
      </c>
      <c r="I835" s="86">
        <f>+D835/C835*100</f>
        <v>0</v>
      </c>
      <c r="J835" s="81">
        <f>+E835/C835*100</f>
        <v>3.650373451829441</v>
      </c>
      <c r="K835" s="98">
        <f>+F835/C835*100</f>
        <v>37.99022974378368</v>
      </c>
      <c r="L835" s="81">
        <f>+G835/C835*100</f>
        <v>41.64060319561312</v>
      </c>
      <c r="M835" s="81">
        <f>+H835/C835*100</f>
        <v>58.35939680438689</v>
      </c>
      <c r="N835" s="39"/>
      <c r="O835" s="40"/>
      <c r="P835" s="40"/>
      <c r="Q835" s="40"/>
      <c r="R835" s="40"/>
      <c r="S835" s="41"/>
      <c r="T835" s="41"/>
      <c r="U835" s="41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spans="1:44" ht="18.75">
      <c r="A836" s="49"/>
      <c r="B836" s="61" t="s">
        <v>20</v>
      </c>
      <c r="C836" s="97">
        <f>+'[2]ครฉ_73'!$E$282</f>
        <v>3513989.03</v>
      </c>
      <c r="D836" s="97">
        <f>+'[2]ครฉ_73'!$F$282</f>
        <v>0</v>
      </c>
      <c r="E836" s="97">
        <f>+'[2]ครฉ_73'!$G$282</f>
        <v>126488.98</v>
      </c>
      <c r="F836" s="97">
        <f>+'[2]ครฉ_73'!$H$282</f>
        <v>0</v>
      </c>
      <c r="G836" s="79">
        <f>+D836+E836+F836</f>
        <v>126488.98</v>
      </c>
      <c r="H836" s="98">
        <f>+C836-D836-E836-F836</f>
        <v>3387500.05</v>
      </c>
      <c r="I836" s="80">
        <f>+D836/C836*100</f>
        <v>0</v>
      </c>
      <c r="J836" s="98">
        <f>+E836/C836*100</f>
        <v>3.5995838040507486</v>
      </c>
      <c r="K836" s="98">
        <f>+F836/C836*100</f>
        <v>0</v>
      </c>
      <c r="L836" s="98">
        <f>+G836/C836*100</f>
        <v>3.5995838040507486</v>
      </c>
      <c r="M836" s="98">
        <f>+H836/C836*100</f>
        <v>96.40041619594926</v>
      </c>
      <c r="N836" s="39"/>
      <c r="O836" s="40"/>
      <c r="P836" s="40"/>
      <c r="Q836" s="40"/>
      <c r="R836" s="40"/>
      <c r="S836" s="41"/>
      <c r="T836" s="41"/>
      <c r="U836" s="41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spans="1:44" ht="18.75">
      <c r="A837" s="49"/>
      <c r="B837" s="62" t="s">
        <v>21</v>
      </c>
      <c r="C837" s="97">
        <f>+'[2]ครฉ_73'!$E$283</f>
        <v>0</v>
      </c>
      <c r="D837" s="97">
        <f>+'[2]ครฉ_73'!$F$283</f>
        <v>0</v>
      </c>
      <c r="E837" s="97">
        <f>+'[2]ครฉ_73'!$G$283</f>
        <v>0</v>
      </c>
      <c r="F837" s="97">
        <f>+'[2]ครฉ_73'!$H$283</f>
        <v>0</v>
      </c>
      <c r="G837" s="79">
        <f>+D837+E837+F837</f>
        <v>0</v>
      </c>
      <c r="H837" s="98">
        <f>+C837-D837-E837-F837</f>
        <v>0</v>
      </c>
      <c r="I837" s="80" t="e">
        <f>+D837/C837*100</f>
        <v>#DIV/0!</v>
      </c>
      <c r="J837" s="98" t="e">
        <f>+E837/C837*100</f>
        <v>#DIV/0!</v>
      </c>
      <c r="K837" s="98" t="e">
        <f>+F837/C837*100</f>
        <v>#DIV/0!</v>
      </c>
      <c r="L837" s="98" t="e">
        <f>+G837/C837*100</f>
        <v>#DIV/0!</v>
      </c>
      <c r="M837" s="98" t="e">
        <f>+H837/C837*100</f>
        <v>#DIV/0!</v>
      </c>
      <c r="N837" s="39"/>
      <c r="O837" s="40"/>
      <c r="P837" s="40"/>
      <c r="Q837" s="40"/>
      <c r="R837" s="40"/>
      <c r="S837" s="41"/>
      <c r="T837" s="41"/>
      <c r="U837" s="41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spans="1:44" ht="18.75">
      <c r="A838" s="49"/>
      <c r="B838" s="63" t="s">
        <v>22</v>
      </c>
      <c r="C838" s="97">
        <f>+'[2]ครฉ_73'!$E$284</f>
        <v>0</v>
      </c>
      <c r="D838" s="97">
        <f>+'[2]ครฉ_73'!$F$284</f>
        <v>0</v>
      </c>
      <c r="E838" s="97">
        <f>+'[2]ครฉ_73'!$G$284</f>
        <v>0</v>
      </c>
      <c r="F838" s="97">
        <f>+'[2]ครฉ_73'!$H$284</f>
        <v>0</v>
      </c>
      <c r="G838" s="79">
        <f>+D838+E838+F838</f>
        <v>0</v>
      </c>
      <c r="H838" s="98">
        <f>+C838-D838-E838-F838</f>
        <v>0</v>
      </c>
      <c r="I838" s="80" t="e">
        <f>+D838/C838*100</f>
        <v>#DIV/0!</v>
      </c>
      <c r="J838" s="98" t="e">
        <f>+E838/C838*100</f>
        <v>#DIV/0!</v>
      </c>
      <c r="K838" s="98" t="e">
        <f>+F838/C838*100</f>
        <v>#DIV/0!</v>
      </c>
      <c r="L838" s="98" t="e">
        <f>+G838/C838*100</f>
        <v>#DIV/0!</v>
      </c>
      <c r="M838" s="98" t="e">
        <f>+H838/C838*100</f>
        <v>#DIV/0!</v>
      </c>
      <c r="N838" s="39"/>
      <c r="O838" s="40"/>
      <c r="P838" s="40"/>
      <c r="Q838" s="40"/>
      <c r="R838" s="40"/>
      <c r="S838" s="41"/>
      <c r="T838" s="41"/>
      <c r="U838" s="41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spans="1:44" ht="18.75">
      <c r="A839" s="49"/>
      <c r="B839" s="64" t="s">
        <v>13</v>
      </c>
      <c r="C839" s="108">
        <f aca="true" t="shared" si="400" ref="C839:H839">SUM(C835:C838)</f>
        <v>4571689.029999999</v>
      </c>
      <c r="D839" s="108">
        <f t="shared" si="400"/>
        <v>0</v>
      </c>
      <c r="E839" s="108">
        <f t="shared" si="400"/>
        <v>165098.97999999998</v>
      </c>
      <c r="F839" s="108">
        <f t="shared" si="400"/>
        <v>401822.66</v>
      </c>
      <c r="G839" s="108">
        <f t="shared" si="400"/>
        <v>566921.64</v>
      </c>
      <c r="H839" s="108">
        <f t="shared" si="400"/>
        <v>4004767.3899999997</v>
      </c>
      <c r="I839" s="108">
        <f>+D839/C839*100</f>
        <v>0</v>
      </c>
      <c r="J839" s="108">
        <f>+E839/C839*100</f>
        <v>3.611334430592275</v>
      </c>
      <c r="K839" s="108">
        <f>+F839/C839*100</f>
        <v>8.789369910402678</v>
      </c>
      <c r="L839" s="108">
        <f>+G839/C839*100</f>
        <v>12.400704340994954</v>
      </c>
      <c r="M839" s="108">
        <f>+H839/C839*100</f>
        <v>87.59929565900505</v>
      </c>
      <c r="N839" s="20"/>
      <c r="O839" s="16"/>
      <c r="P839" s="42"/>
      <c r="Q839" s="16"/>
      <c r="R839" s="16"/>
      <c r="S839" s="25"/>
      <c r="T839" s="24"/>
      <c r="U839" s="24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spans="1:44" ht="18.75">
      <c r="A840" s="49"/>
      <c r="B840" s="17" t="s">
        <v>109</v>
      </c>
      <c r="C840" s="71"/>
      <c r="D840" s="71"/>
      <c r="E840" s="71"/>
      <c r="F840" s="71"/>
      <c r="G840" s="72"/>
      <c r="H840" s="72"/>
      <c r="I840" s="73"/>
      <c r="J840" s="72"/>
      <c r="K840" s="72"/>
      <c r="L840" s="72"/>
      <c r="M840" s="72"/>
      <c r="N840" s="20"/>
      <c r="O840" s="33"/>
      <c r="P840" s="38"/>
      <c r="Q840" s="33"/>
      <c r="R840" s="38"/>
      <c r="S840" s="41"/>
      <c r="T840" s="2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spans="1:44" ht="18.75">
      <c r="A841" s="49"/>
      <c r="B841" s="43" t="s">
        <v>107</v>
      </c>
      <c r="C841" s="75"/>
      <c r="D841" s="75"/>
      <c r="E841" s="75"/>
      <c r="F841" s="75"/>
      <c r="G841" s="76"/>
      <c r="H841" s="76"/>
      <c r="I841" s="77"/>
      <c r="J841" s="76"/>
      <c r="K841" s="76"/>
      <c r="L841" s="76"/>
      <c r="M841" s="76"/>
      <c r="N841" s="20"/>
      <c r="O841" s="33"/>
      <c r="P841" s="38"/>
      <c r="Q841" s="33"/>
      <c r="R841" s="38"/>
      <c r="S841" s="41"/>
      <c r="T841" s="2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spans="1:44" ht="18.75">
      <c r="A842" s="49"/>
      <c r="B842" s="60" t="s">
        <v>19</v>
      </c>
      <c r="C842" s="78">
        <f>+'[2]ครฉ_73'!$E$336</f>
        <v>3864000</v>
      </c>
      <c r="D842" s="78">
        <f>+'[2]ครฉ_73'!$F$336</f>
        <v>0</v>
      </c>
      <c r="E842" s="78">
        <f>+'[2]ครฉ_73'!$G$336</f>
        <v>20000</v>
      </c>
      <c r="F842" s="78">
        <f>+'[2]ครฉ_73'!$H$336</f>
        <v>422032.96</v>
      </c>
      <c r="G842" s="85">
        <f>+D842+E842+F842</f>
        <v>442032.96</v>
      </c>
      <c r="H842" s="85">
        <f>+C842-D842-E842-F842</f>
        <v>3421967.04</v>
      </c>
      <c r="I842" s="86">
        <f>+D842/C842*100</f>
        <v>0</v>
      </c>
      <c r="J842" s="81">
        <f>+E842/C842*100</f>
        <v>0.5175983436853002</v>
      </c>
      <c r="K842" s="81">
        <f>+F842/C842*100</f>
        <v>10.922178053830228</v>
      </c>
      <c r="L842" s="81">
        <f>+G842/C842*100</f>
        <v>11.439776397515528</v>
      </c>
      <c r="M842" s="81">
        <f>+H842/C842*100</f>
        <v>88.56022360248448</v>
      </c>
      <c r="N842" s="20"/>
      <c r="O842" s="33"/>
      <c r="P842" s="38"/>
      <c r="Q842" s="33"/>
      <c r="R842" s="38"/>
      <c r="S842" s="41"/>
      <c r="T842" s="2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spans="1:44" ht="18.75">
      <c r="A843" s="49"/>
      <c r="B843" s="61" t="s">
        <v>20</v>
      </c>
      <c r="C843" s="78">
        <f>+'[2]ครฉ_73'!$E$337</f>
        <v>0</v>
      </c>
      <c r="D843" s="78">
        <f>+'[2]ครฉ_73'!$F$337</f>
        <v>0</v>
      </c>
      <c r="E843" s="78">
        <f>+'[2]ครฉ_73'!$G$337</f>
        <v>0</v>
      </c>
      <c r="F843" s="78">
        <f>+'[2]ครฉ_73'!$H$337</f>
        <v>0</v>
      </c>
      <c r="G843" s="79">
        <f>+D843+E843+F843</f>
        <v>0</v>
      </c>
      <c r="H843" s="79">
        <f>+C843-D843-E843-F843</f>
        <v>0</v>
      </c>
      <c r="I843" s="80" t="e">
        <f>+D843/C843*100</f>
        <v>#DIV/0!</v>
      </c>
      <c r="J843" s="81" t="e">
        <f>+E843/C843*100</f>
        <v>#DIV/0!</v>
      </c>
      <c r="K843" s="81" t="e">
        <f>+F843/C843*100</f>
        <v>#DIV/0!</v>
      </c>
      <c r="L843" s="81" t="e">
        <f>+G843/C843*100</f>
        <v>#DIV/0!</v>
      </c>
      <c r="M843" s="81" t="e">
        <f>+H843/C843*100</f>
        <v>#DIV/0!</v>
      </c>
      <c r="N843" s="20"/>
      <c r="O843" s="33"/>
      <c r="P843" s="38"/>
      <c r="Q843" s="33"/>
      <c r="R843" s="38"/>
      <c r="S843" s="41"/>
      <c r="T843" s="2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spans="1:44" ht="18.75">
      <c r="A844" s="49"/>
      <c r="B844" s="62" t="s">
        <v>21</v>
      </c>
      <c r="C844" s="78">
        <f>+'[2]ครฉ_73'!$E$338</f>
        <v>0</v>
      </c>
      <c r="D844" s="78">
        <f>+'[2]ครฉ_73'!$F$338</f>
        <v>0</v>
      </c>
      <c r="E844" s="78">
        <f>+'[2]ครฉ_73'!$G$338</f>
        <v>0</v>
      </c>
      <c r="F844" s="78">
        <f>+'[2]ครฉ_73'!$H$338</f>
        <v>0</v>
      </c>
      <c r="G844" s="79">
        <f>+D844+E844+F844</f>
        <v>0</v>
      </c>
      <c r="H844" s="79">
        <f>+C844-D844-E844-F844</f>
        <v>0</v>
      </c>
      <c r="I844" s="80" t="e">
        <f>+D844/C844*100</f>
        <v>#DIV/0!</v>
      </c>
      <c r="J844" s="81" t="e">
        <f>+E844/C844*100</f>
        <v>#DIV/0!</v>
      </c>
      <c r="K844" s="81" t="e">
        <f>+F844/C844*100</f>
        <v>#DIV/0!</v>
      </c>
      <c r="L844" s="81" t="e">
        <f>+G844/C844*100</f>
        <v>#DIV/0!</v>
      </c>
      <c r="M844" s="81" t="e">
        <f>+H844/C844*100</f>
        <v>#DIV/0!</v>
      </c>
      <c r="N844" s="20"/>
      <c r="O844" s="33"/>
      <c r="P844" s="38"/>
      <c r="Q844" s="33"/>
      <c r="R844" s="38"/>
      <c r="S844" s="41"/>
      <c r="T844" s="2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spans="1:44" ht="18.75">
      <c r="A845" s="49"/>
      <c r="B845" s="64" t="s">
        <v>13</v>
      </c>
      <c r="C845" s="108">
        <f aca="true" t="shared" si="401" ref="C845:H845">SUM(C842:C844)</f>
        <v>3864000</v>
      </c>
      <c r="D845" s="108">
        <f t="shared" si="401"/>
        <v>0</v>
      </c>
      <c r="E845" s="108">
        <f t="shared" si="401"/>
        <v>20000</v>
      </c>
      <c r="F845" s="108">
        <f t="shared" si="401"/>
        <v>422032.96</v>
      </c>
      <c r="G845" s="108">
        <f t="shared" si="401"/>
        <v>442032.96</v>
      </c>
      <c r="H845" s="108">
        <f t="shared" si="401"/>
        <v>3421967.04</v>
      </c>
      <c r="I845" s="108">
        <f>+D845/C845*100</f>
        <v>0</v>
      </c>
      <c r="J845" s="108">
        <f>+E845/C845*100</f>
        <v>0.5175983436853002</v>
      </c>
      <c r="K845" s="108">
        <f>+F845/C845*100</f>
        <v>10.922178053830228</v>
      </c>
      <c r="L845" s="108">
        <f>+G845/C845*100</f>
        <v>11.439776397515528</v>
      </c>
      <c r="M845" s="108">
        <f>+H845/C845*100</f>
        <v>88.56022360248448</v>
      </c>
      <c r="N845" s="20"/>
      <c r="O845" s="16"/>
      <c r="P845" s="42"/>
      <c r="Q845" s="16"/>
      <c r="R845" s="16"/>
      <c r="S845" s="33"/>
      <c r="T845" s="36"/>
      <c r="U845" s="36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spans="1:44" ht="18.75">
      <c r="A846" s="49"/>
      <c r="B846" s="17" t="s">
        <v>133</v>
      </c>
      <c r="C846" s="70"/>
      <c r="D846" s="70"/>
      <c r="E846" s="70"/>
      <c r="F846" s="70"/>
      <c r="G846" s="72"/>
      <c r="H846" s="72"/>
      <c r="I846" s="73"/>
      <c r="J846" s="72"/>
      <c r="K846" s="72"/>
      <c r="L846" s="72"/>
      <c r="M846" s="72"/>
      <c r="N846" s="20"/>
      <c r="O846" s="33"/>
      <c r="P846" s="38"/>
      <c r="Q846" s="33"/>
      <c r="R846" s="38"/>
      <c r="S846" s="34"/>
      <c r="T846" s="34"/>
      <c r="U846" s="34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spans="1:44" ht="18.75">
      <c r="A847" s="49"/>
      <c r="B847" s="43" t="s">
        <v>110</v>
      </c>
      <c r="C847" s="74"/>
      <c r="D847" s="74"/>
      <c r="E847" s="74"/>
      <c r="F847" s="74"/>
      <c r="G847" s="76"/>
      <c r="H847" s="76"/>
      <c r="I847" s="77"/>
      <c r="J847" s="76"/>
      <c r="K847" s="76"/>
      <c r="L847" s="76"/>
      <c r="M847" s="76"/>
      <c r="N847" s="20"/>
      <c r="O847" s="33"/>
      <c r="P847" s="38"/>
      <c r="Q847" s="33"/>
      <c r="R847" s="38"/>
      <c r="S847" s="34"/>
      <c r="T847" s="34"/>
      <c r="U847" s="34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spans="1:44" ht="18.75">
      <c r="A848" s="49"/>
      <c r="B848" s="60" t="s">
        <v>19</v>
      </c>
      <c r="C848" s="78">
        <f>+'[2]ครฉ_73'!$E$354</f>
        <v>0</v>
      </c>
      <c r="D848" s="78">
        <f>+'[2]ครฉ_73'!$F$354</f>
        <v>0</v>
      </c>
      <c r="E848" s="78">
        <f>+'[2]ครฉ_73'!$G$354</f>
        <v>0</v>
      </c>
      <c r="F848" s="78">
        <f>+'[2]ครฉ_73'!$H$354</f>
        <v>0</v>
      </c>
      <c r="G848" s="85">
        <f>+D848+E848+F848</f>
        <v>0</v>
      </c>
      <c r="H848" s="85">
        <f>+C848-D848-E848-F848</f>
        <v>0</v>
      </c>
      <c r="I848" s="86" t="e">
        <f>+D848/C848*100</f>
        <v>#DIV/0!</v>
      </c>
      <c r="J848" s="81" t="e">
        <f>+E848/C848*100</f>
        <v>#DIV/0!</v>
      </c>
      <c r="K848" s="87" t="e">
        <f>+F848/C848*100</f>
        <v>#DIV/0!</v>
      </c>
      <c r="L848" s="87" t="e">
        <f>+G848/C848*100</f>
        <v>#DIV/0!</v>
      </c>
      <c r="M848" s="87" t="e">
        <f>+H848/C848*100</f>
        <v>#DIV/0!</v>
      </c>
      <c r="N848" s="20"/>
      <c r="O848" s="33"/>
      <c r="P848" s="38"/>
      <c r="Q848" s="33"/>
      <c r="R848" s="38"/>
      <c r="S848" s="34"/>
      <c r="T848" s="34"/>
      <c r="U848" s="34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spans="1:44" ht="18.75">
      <c r="A849" s="49"/>
      <c r="B849" s="64" t="s">
        <v>13</v>
      </c>
      <c r="C849" s="82">
        <f aca="true" t="shared" si="402" ref="C849:H849">SUM(C848:C848)</f>
        <v>0</v>
      </c>
      <c r="D849" s="82">
        <f t="shared" si="402"/>
        <v>0</v>
      </c>
      <c r="E849" s="82">
        <f t="shared" si="402"/>
        <v>0</v>
      </c>
      <c r="F849" s="82">
        <f t="shared" si="402"/>
        <v>0</v>
      </c>
      <c r="G849" s="82">
        <f t="shared" si="402"/>
        <v>0</v>
      </c>
      <c r="H849" s="82">
        <f t="shared" si="402"/>
        <v>0</v>
      </c>
      <c r="I849" s="83" t="e">
        <f>+D849/C849*100</f>
        <v>#DIV/0!</v>
      </c>
      <c r="J849" s="84" t="e">
        <f>+E849/C849*100</f>
        <v>#DIV/0!</v>
      </c>
      <c r="K849" s="84" t="e">
        <f>+F849/C849*100</f>
        <v>#DIV/0!</v>
      </c>
      <c r="L849" s="84" t="e">
        <f>+G849/C849*100</f>
        <v>#DIV/0!</v>
      </c>
      <c r="M849" s="84" t="e">
        <f>+H849/C849*100</f>
        <v>#DIV/0!</v>
      </c>
      <c r="N849" s="20"/>
      <c r="O849" s="33"/>
      <c r="P849" s="38"/>
      <c r="Q849" s="33"/>
      <c r="R849" s="38"/>
      <c r="S849" s="34"/>
      <c r="T849" s="34"/>
      <c r="U849" s="34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spans="1:44" ht="18.75">
      <c r="A850" s="49"/>
      <c r="B850" s="43" t="s">
        <v>130</v>
      </c>
      <c r="C850" s="74"/>
      <c r="D850" s="74"/>
      <c r="E850" s="74"/>
      <c r="F850" s="74"/>
      <c r="G850" s="76"/>
      <c r="H850" s="76"/>
      <c r="I850" s="77"/>
      <c r="J850" s="76"/>
      <c r="K850" s="76"/>
      <c r="L850" s="76"/>
      <c r="M850" s="76"/>
      <c r="N850" s="20"/>
      <c r="O850" s="33"/>
      <c r="P850" s="38"/>
      <c r="Q850" s="33"/>
      <c r="R850" s="38"/>
      <c r="S850" s="34"/>
      <c r="T850" s="34"/>
      <c r="U850" s="34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spans="1:44" ht="18.75">
      <c r="A851" s="49"/>
      <c r="B851" s="60" t="s">
        <v>19</v>
      </c>
      <c r="C851" s="78">
        <f>+'[2]ครฉ_73'!$E$379</f>
        <v>0</v>
      </c>
      <c r="D851" s="78">
        <f>+'[2]ครฉ_73'!$F$379</f>
        <v>0</v>
      </c>
      <c r="E851" s="78">
        <f>+'[2]ครฉ_73'!$G$379</f>
        <v>0</v>
      </c>
      <c r="F851" s="78">
        <f>+'[2]ครฉ_73'!$H$379</f>
        <v>0</v>
      </c>
      <c r="G851" s="85">
        <f>+D851+E851+F851</f>
        <v>0</v>
      </c>
      <c r="H851" s="85">
        <f>+C851-D851-E851-F851</f>
        <v>0</v>
      </c>
      <c r="I851" s="86" t="e">
        <f>+D851/C851*100</f>
        <v>#DIV/0!</v>
      </c>
      <c r="J851" s="81" t="e">
        <f>+E851/C851*100</f>
        <v>#DIV/0!</v>
      </c>
      <c r="K851" s="81" t="e">
        <f>+F851/C851*100</f>
        <v>#DIV/0!</v>
      </c>
      <c r="L851" s="81" t="e">
        <f>+G851/C851*100</f>
        <v>#DIV/0!</v>
      </c>
      <c r="M851" s="81" t="e">
        <f>+H851/C851*100</f>
        <v>#DIV/0!</v>
      </c>
      <c r="N851" s="20"/>
      <c r="O851" s="33"/>
      <c r="P851" s="38"/>
      <c r="Q851" s="33"/>
      <c r="R851" s="38"/>
      <c r="S851" s="34"/>
      <c r="T851" s="34"/>
      <c r="U851" s="34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spans="1:44" ht="18.75">
      <c r="A852" s="49"/>
      <c r="B852" s="61" t="s">
        <v>20</v>
      </c>
      <c r="C852" s="78">
        <f>+'[2]ครฉ_73'!$E$380</f>
        <v>0</v>
      </c>
      <c r="D852" s="78">
        <f>+'[2]ครฉ_73'!$F$380</f>
        <v>0</v>
      </c>
      <c r="E852" s="78">
        <f>+'[2]ครฉ_73'!$G$380</f>
        <v>0</v>
      </c>
      <c r="F852" s="78">
        <f>+'[2]ครฉ_73'!$H$380</f>
        <v>0</v>
      </c>
      <c r="G852" s="79">
        <f>+D852+E852+F852</f>
        <v>0</v>
      </c>
      <c r="H852" s="79">
        <f>+C852-D852-E852-F852</f>
        <v>0</v>
      </c>
      <c r="I852" s="80" t="e">
        <f>+D852/C852*100</f>
        <v>#DIV/0!</v>
      </c>
      <c r="J852" s="81" t="e">
        <f>+E852/C852*100</f>
        <v>#DIV/0!</v>
      </c>
      <c r="K852" s="81" t="e">
        <f>+F852/C852*100</f>
        <v>#DIV/0!</v>
      </c>
      <c r="L852" s="81" t="e">
        <f>+G852/C852*100</f>
        <v>#DIV/0!</v>
      </c>
      <c r="M852" s="81" t="e">
        <f>+H852/C852*100</f>
        <v>#DIV/0!</v>
      </c>
      <c r="N852" s="20"/>
      <c r="O852" s="33"/>
      <c r="P852" s="38"/>
      <c r="Q852" s="33"/>
      <c r="R852" s="38"/>
      <c r="S852" s="34"/>
      <c r="T852" s="34"/>
      <c r="U852" s="34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spans="1:44" ht="18.75">
      <c r="A853" s="49"/>
      <c r="B853" s="64" t="s">
        <v>13</v>
      </c>
      <c r="C853" s="82">
        <f aca="true" t="shared" si="403" ref="C853:H853">SUM(C851:C852)</f>
        <v>0</v>
      </c>
      <c r="D853" s="82">
        <f t="shared" si="403"/>
        <v>0</v>
      </c>
      <c r="E853" s="82">
        <f t="shared" si="403"/>
        <v>0</v>
      </c>
      <c r="F853" s="82">
        <f t="shared" si="403"/>
        <v>0</v>
      </c>
      <c r="G853" s="82">
        <f t="shared" si="403"/>
        <v>0</v>
      </c>
      <c r="H853" s="82">
        <f t="shared" si="403"/>
        <v>0</v>
      </c>
      <c r="I853" s="83" t="e">
        <f>+D853/C853*100</f>
        <v>#DIV/0!</v>
      </c>
      <c r="J853" s="84" t="e">
        <f>+E853/C853*100</f>
        <v>#DIV/0!</v>
      </c>
      <c r="K853" s="84" t="e">
        <f>+F853/C853*100</f>
        <v>#DIV/0!</v>
      </c>
      <c r="L853" s="84" t="e">
        <f>+G853/C853*100</f>
        <v>#DIV/0!</v>
      </c>
      <c r="M853" s="84" t="e">
        <f>+H853/C853*100</f>
        <v>#DIV/0!</v>
      </c>
      <c r="N853" s="20"/>
      <c r="O853" s="33"/>
      <c r="P853" s="38"/>
      <c r="Q853" s="33"/>
      <c r="R853" s="38"/>
      <c r="S853" s="34"/>
      <c r="T853" s="34"/>
      <c r="U853" s="34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spans="1:44" ht="18.75">
      <c r="A854" s="49"/>
      <c r="B854" s="17" t="s">
        <v>128</v>
      </c>
      <c r="C854" s="88"/>
      <c r="D854" s="88"/>
      <c r="E854" s="88"/>
      <c r="F854" s="88"/>
      <c r="G854" s="89"/>
      <c r="H854" s="89"/>
      <c r="I854" s="90"/>
      <c r="J854" s="89"/>
      <c r="K854" s="89"/>
      <c r="L854" s="89"/>
      <c r="M854" s="89"/>
      <c r="N854" s="20"/>
      <c r="O854" s="33"/>
      <c r="P854" s="38"/>
      <c r="Q854" s="33"/>
      <c r="R854" s="38"/>
      <c r="S854" s="34"/>
      <c r="T854" s="34"/>
      <c r="U854" s="34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spans="1:44" ht="18.75">
      <c r="A855" s="49"/>
      <c r="B855" s="43" t="s">
        <v>129</v>
      </c>
      <c r="C855" s="91"/>
      <c r="D855" s="91"/>
      <c r="E855" s="91"/>
      <c r="F855" s="91"/>
      <c r="G855" s="92"/>
      <c r="H855" s="92"/>
      <c r="I855" s="93"/>
      <c r="J855" s="92"/>
      <c r="K855" s="92"/>
      <c r="L855" s="92"/>
      <c r="M855" s="92"/>
      <c r="N855" s="20"/>
      <c r="O855" s="33"/>
      <c r="P855" s="38"/>
      <c r="Q855" s="33"/>
      <c r="R855" s="38"/>
      <c r="S855" s="34"/>
      <c r="T855" s="34"/>
      <c r="U855" s="34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spans="1:44" ht="18.75">
      <c r="A856" s="49"/>
      <c r="B856" s="66" t="s">
        <v>18</v>
      </c>
      <c r="C856" s="94">
        <f>+'[2]ครฉ_73'!$E$402</f>
        <v>2559300</v>
      </c>
      <c r="D856" s="94">
        <f>+'[2]ครฉ_73'!$F$402</f>
        <v>0</v>
      </c>
      <c r="E856" s="94">
        <f>+'[2]ครฉ_73'!$G$402</f>
        <v>0</v>
      </c>
      <c r="F856" s="94">
        <f>+'[2]ครฉ_73'!$H$402</f>
        <v>1707547.74</v>
      </c>
      <c r="G856" s="95">
        <f>+D856+E856+F856</f>
        <v>1707547.74</v>
      </c>
      <c r="H856" s="95">
        <f>+C856-D856-E856-F856</f>
        <v>851752.26</v>
      </c>
      <c r="I856" s="96">
        <f>+D856/C856*100</f>
        <v>0</v>
      </c>
      <c r="J856" s="95">
        <f>+E856/C856*100</f>
        <v>0</v>
      </c>
      <c r="K856" s="95">
        <f>+F856/C856*100</f>
        <v>66.71932715977024</v>
      </c>
      <c r="L856" s="95">
        <f>+G856/C856*100</f>
        <v>66.71932715977024</v>
      </c>
      <c r="M856" s="95">
        <f>+H856/C856*100</f>
        <v>33.280672840229755</v>
      </c>
      <c r="N856" s="20"/>
      <c r="O856" s="33"/>
      <c r="P856" s="38"/>
      <c r="Q856" s="33"/>
      <c r="R856" s="38"/>
      <c r="S856" s="41"/>
      <c r="T856" s="2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spans="1:44" ht="18.75">
      <c r="A857" s="49"/>
      <c r="B857" s="62" t="s">
        <v>19</v>
      </c>
      <c r="C857" s="97">
        <f>+'[2]ครฉ_73'!$E$403</f>
        <v>463400</v>
      </c>
      <c r="D857" s="97">
        <f>+'[2]ครฉ_73'!$F$403</f>
        <v>0</v>
      </c>
      <c r="E857" s="97">
        <f>+'[2]ครฉ_73'!$G$403</f>
        <v>0</v>
      </c>
      <c r="F857" s="97">
        <f>+'[2]ครฉ_73'!$H$403</f>
        <v>201756.45</v>
      </c>
      <c r="G857" s="98">
        <f>+D857+E857+F857</f>
        <v>201756.45</v>
      </c>
      <c r="H857" s="98">
        <f>+C857-D857-E857-F857</f>
        <v>261643.55</v>
      </c>
      <c r="I857" s="80">
        <f>+D857/C857*100</f>
        <v>0</v>
      </c>
      <c r="J857" s="98">
        <f>+E857/C857*100</f>
        <v>0</v>
      </c>
      <c r="K857" s="98">
        <f>+F857/C857*100</f>
        <v>43.53829305135952</v>
      </c>
      <c r="L857" s="98">
        <f>+G857/C857*100</f>
        <v>43.53829305135952</v>
      </c>
      <c r="M857" s="98">
        <f>+H857/C857*100</f>
        <v>56.461706948640476</v>
      </c>
      <c r="N857" s="20"/>
      <c r="O857" s="16"/>
      <c r="P857" s="42"/>
      <c r="Q857" s="16"/>
      <c r="R857" s="16"/>
      <c r="S857" s="33"/>
      <c r="T857" s="36"/>
      <c r="U857" s="36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spans="1:44" ht="18.75">
      <c r="A858" s="49"/>
      <c r="B858" s="65" t="s">
        <v>13</v>
      </c>
      <c r="C858" s="82">
        <f aca="true" t="shared" si="404" ref="C858:H858">SUM(C856:C857)</f>
        <v>3022700</v>
      </c>
      <c r="D858" s="82">
        <f t="shared" si="404"/>
        <v>0</v>
      </c>
      <c r="E858" s="82">
        <f t="shared" si="404"/>
        <v>0</v>
      </c>
      <c r="F858" s="82">
        <f t="shared" si="404"/>
        <v>1909304.19</v>
      </c>
      <c r="G858" s="82">
        <f t="shared" si="404"/>
        <v>1909304.19</v>
      </c>
      <c r="H858" s="82">
        <f t="shared" si="404"/>
        <v>1113395.81</v>
      </c>
      <c r="I858" s="99">
        <f>+D858/C858*100</f>
        <v>0</v>
      </c>
      <c r="J858" s="100">
        <f>+E858/C858*100</f>
        <v>0</v>
      </c>
      <c r="K858" s="100">
        <f>+F858/C858*100</f>
        <v>63.16552056108776</v>
      </c>
      <c r="L858" s="100">
        <f>+G858/C858*100</f>
        <v>63.16552056108776</v>
      </c>
      <c r="M858" s="100">
        <f>+H858/C858*100</f>
        <v>36.83447943891223</v>
      </c>
      <c r="N858" s="20"/>
      <c r="O858" s="16"/>
      <c r="P858" s="42"/>
      <c r="Q858" s="16"/>
      <c r="R858" s="16"/>
      <c r="S858" s="33"/>
      <c r="T858" s="36"/>
      <c r="U858" s="36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spans="1:44" ht="19.5" thickBot="1">
      <c r="A859" s="49"/>
      <c r="B859" s="18" t="s">
        <v>132</v>
      </c>
      <c r="C859" s="101"/>
      <c r="D859" s="101"/>
      <c r="E859" s="101"/>
      <c r="F859" s="101"/>
      <c r="G859" s="102"/>
      <c r="H859" s="102"/>
      <c r="I859" s="103"/>
      <c r="J859" s="102"/>
      <c r="K859" s="102"/>
      <c r="L859" s="102"/>
      <c r="M859" s="102"/>
      <c r="N859" s="20"/>
      <c r="O859" s="16"/>
      <c r="P859" s="42"/>
      <c r="Q859" s="16"/>
      <c r="R859" s="16"/>
      <c r="S859" s="33"/>
      <c r="T859" s="36"/>
      <c r="U859" s="36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spans="1:44" ht="19.5" thickTop="1">
      <c r="A860" s="50"/>
      <c r="B860" s="60" t="s">
        <v>18</v>
      </c>
      <c r="C860" s="78">
        <f aca="true" t="shared" si="405" ref="C860:H860">+C856</f>
        <v>2559300</v>
      </c>
      <c r="D860" s="78">
        <f t="shared" si="405"/>
        <v>0</v>
      </c>
      <c r="E860" s="78">
        <f t="shared" si="405"/>
        <v>0</v>
      </c>
      <c r="F860" s="78">
        <f t="shared" si="405"/>
        <v>1707547.74</v>
      </c>
      <c r="G860" s="78">
        <f t="shared" si="405"/>
        <v>1707547.74</v>
      </c>
      <c r="H860" s="78">
        <f t="shared" si="405"/>
        <v>851752.26</v>
      </c>
      <c r="I860" s="86">
        <f aca="true" t="shared" si="406" ref="I860:I865">+D860/C860*100</f>
        <v>0</v>
      </c>
      <c r="J860" s="81">
        <f aca="true" t="shared" si="407" ref="J860:J865">+E860/C860*100</f>
        <v>0</v>
      </c>
      <c r="K860" s="81">
        <f aca="true" t="shared" si="408" ref="K860:K865">+F860/C860*100</f>
        <v>66.71932715977024</v>
      </c>
      <c r="L860" s="81">
        <f aca="true" t="shared" si="409" ref="L860:L865">+G860/C860*100</f>
        <v>66.71932715977024</v>
      </c>
      <c r="M860" s="81">
        <f aca="true" t="shared" si="410" ref="M860:M865">+H860/C860*100</f>
        <v>33.280672840229755</v>
      </c>
      <c r="N860" s="20"/>
      <c r="O860" s="16"/>
      <c r="P860" s="42"/>
      <c r="Q860" s="16"/>
      <c r="R860" s="16"/>
      <c r="S860" s="33"/>
      <c r="T860" s="36"/>
      <c r="U860" s="36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spans="1:44" ht="18.75">
      <c r="A861" s="49"/>
      <c r="B861" s="62" t="s">
        <v>19</v>
      </c>
      <c r="C861" s="97">
        <f aca="true" t="shared" si="411" ref="C861:H861">+C835+C842+C848+C851+C857</f>
        <v>5385100</v>
      </c>
      <c r="D861" s="97">
        <f t="shared" si="411"/>
        <v>0</v>
      </c>
      <c r="E861" s="97">
        <f t="shared" si="411"/>
        <v>58610</v>
      </c>
      <c r="F861" s="97">
        <f t="shared" si="411"/>
        <v>1025612.0700000001</v>
      </c>
      <c r="G861" s="97">
        <f t="shared" si="411"/>
        <v>1084222.07</v>
      </c>
      <c r="H861" s="97">
        <f t="shared" si="411"/>
        <v>4300877.93</v>
      </c>
      <c r="I861" s="86">
        <f t="shared" si="406"/>
        <v>0</v>
      </c>
      <c r="J861" s="81">
        <f t="shared" si="407"/>
        <v>1.0883734749586822</v>
      </c>
      <c r="K861" s="81">
        <f t="shared" si="408"/>
        <v>19.045367216950478</v>
      </c>
      <c r="L861" s="81">
        <f t="shared" si="409"/>
        <v>20.133740691909157</v>
      </c>
      <c r="M861" s="81">
        <f t="shared" si="410"/>
        <v>79.86625930809083</v>
      </c>
      <c r="N861" s="20"/>
      <c r="O861" s="16"/>
      <c r="P861" s="42"/>
      <c r="Q861" s="16"/>
      <c r="R861" s="16"/>
      <c r="S861" s="33"/>
      <c r="T861" s="36"/>
      <c r="U861" s="36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spans="1:44" ht="18.75">
      <c r="A862" s="49"/>
      <c r="B862" s="61" t="s">
        <v>20</v>
      </c>
      <c r="C862" s="104">
        <f aca="true" t="shared" si="412" ref="C862:H862">+C836+C843+C852</f>
        <v>3513989.03</v>
      </c>
      <c r="D862" s="104">
        <f t="shared" si="412"/>
        <v>0</v>
      </c>
      <c r="E862" s="104">
        <f t="shared" si="412"/>
        <v>126488.98</v>
      </c>
      <c r="F862" s="104">
        <f t="shared" si="412"/>
        <v>0</v>
      </c>
      <c r="G862" s="104">
        <f t="shared" si="412"/>
        <v>126488.98</v>
      </c>
      <c r="H862" s="104">
        <f t="shared" si="412"/>
        <v>3387500.05</v>
      </c>
      <c r="I862" s="104">
        <f t="shared" si="406"/>
        <v>0</v>
      </c>
      <c r="J862" s="104">
        <f t="shared" si="407"/>
        <v>3.5995838040507486</v>
      </c>
      <c r="K862" s="104">
        <f t="shared" si="408"/>
        <v>0</v>
      </c>
      <c r="L862" s="104">
        <f t="shared" si="409"/>
        <v>3.5995838040507486</v>
      </c>
      <c r="M862" s="104">
        <f t="shared" si="410"/>
        <v>96.40041619594926</v>
      </c>
      <c r="N862" s="20"/>
      <c r="O862" s="16"/>
      <c r="P862" s="42"/>
      <c r="Q862" s="16"/>
      <c r="R862" s="16"/>
      <c r="S862" s="33"/>
      <c r="T862" s="36"/>
      <c r="U862" s="36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spans="1:44" ht="18.75">
      <c r="A863" s="49"/>
      <c r="B863" s="62" t="s">
        <v>21</v>
      </c>
      <c r="C863" s="97">
        <f aca="true" t="shared" si="413" ref="C863:H863">+C837+C844</f>
        <v>0</v>
      </c>
      <c r="D863" s="97">
        <f t="shared" si="413"/>
        <v>0</v>
      </c>
      <c r="E863" s="97">
        <f t="shared" si="413"/>
        <v>0</v>
      </c>
      <c r="F863" s="97">
        <f t="shared" si="413"/>
        <v>0</v>
      </c>
      <c r="G863" s="97">
        <f t="shared" si="413"/>
        <v>0</v>
      </c>
      <c r="H863" s="97">
        <f t="shared" si="413"/>
        <v>0</v>
      </c>
      <c r="I863" s="86" t="e">
        <f t="shared" si="406"/>
        <v>#DIV/0!</v>
      </c>
      <c r="J863" s="81" t="e">
        <f t="shared" si="407"/>
        <v>#DIV/0!</v>
      </c>
      <c r="K863" s="81" t="e">
        <f t="shared" si="408"/>
        <v>#DIV/0!</v>
      </c>
      <c r="L863" s="81" t="e">
        <f t="shared" si="409"/>
        <v>#DIV/0!</v>
      </c>
      <c r="M863" s="81" t="e">
        <f t="shared" si="410"/>
        <v>#DIV/0!</v>
      </c>
      <c r="N863" s="20"/>
      <c r="O863" s="16"/>
      <c r="P863" s="42"/>
      <c r="Q863" s="16"/>
      <c r="R863" s="16"/>
      <c r="S863" s="33"/>
      <c r="T863" s="36"/>
      <c r="U863" s="36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spans="1:44" ht="18.75">
      <c r="A864" s="49"/>
      <c r="B864" s="67" t="s">
        <v>22</v>
      </c>
      <c r="C864" s="105">
        <f aca="true" t="shared" si="414" ref="C864:H864">+C838</f>
        <v>0</v>
      </c>
      <c r="D864" s="105">
        <f t="shared" si="414"/>
        <v>0</v>
      </c>
      <c r="E864" s="105">
        <f t="shared" si="414"/>
        <v>0</v>
      </c>
      <c r="F864" s="105">
        <f t="shared" si="414"/>
        <v>0</v>
      </c>
      <c r="G864" s="105">
        <f t="shared" si="414"/>
        <v>0</v>
      </c>
      <c r="H864" s="105">
        <f t="shared" si="414"/>
        <v>0</v>
      </c>
      <c r="I864" s="86" t="e">
        <f t="shared" si="406"/>
        <v>#DIV/0!</v>
      </c>
      <c r="J864" s="81" t="e">
        <f t="shared" si="407"/>
        <v>#DIV/0!</v>
      </c>
      <c r="K864" s="81" t="e">
        <f t="shared" si="408"/>
        <v>#DIV/0!</v>
      </c>
      <c r="L864" s="81" t="e">
        <f t="shared" si="409"/>
        <v>#DIV/0!</v>
      </c>
      <c r="M864" s="81" t="e">
        <f t="shared" si="410"/>
        <v>#DIV/0!</v>
      </c>
      <c r="N864" s="20"/>
      <c r="O864" s="33"/>
      <c r="P864" s="38"/>
      <c r="Q864" s="33"/>
      <c r="R864" s="38"/>
      <c r="S864" s="34"/>
      <c r="T864" s="34"/>
      <c r="U864" s="34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spans="1:44" ht="19.5" thickBot="1">
      <c r="A865" s="109"/>
      <c r="B865" s="68" t="s">
        <v>14</v>
      </c>
      <c r="C865" s="106">
        <f aca="true" t="shared" si="415" ref="C865:H865">SUM(C860:C864)</f>
        <v>11458389.03</v>
      </c>
      <c r="D865" s="106">
        <f t="shared" si="415"/>
        <v>0</v>
      </c>
      <c r="E865" s="106">
        <f t="shared" si="415"/>
        <v>185098.97999999998</v>
      </c>
      <c r="F865" s="106">
        <f t="shared" si="415"/>
        <v>2733159.81</v>
      </c>
      <c r="G865" s="106">
        <f t="shared" si="415"/>
        <v>2918258.79</v>
      </c>
      <c r="H865" s="106">
        <f t="shared" si="415"/>
        <v>8540130.239999998</v>
      </c>
      <c r="I865" s="106">
        <f t="shared" si="406"/>
        <v>0</v>
      </c>
      <c r="J865" s="106">
        <f t="shared" si="407"/>
        <v>1.6154014278567392</v>
      </c>
      <c r="K865" s="106">
        <f t="shared" si="408"/>
        <v>23.852915124841072</v>
      </c>
      <c r="L865" s="107">
        <f t="shared" si="409"/>
        <v>25.46831655269781</v>
      </c>
      <c r="M865" s="106">
        <f t="shared" si="410"/>
        <v>74.53168344730217</v>
      </c>
      <c r="N865" s="20"/>
      <c r="O865" s="33"/>
      <c r="P865" s="38"/>
      <c r="Q865" s="33"/>
      <c r="R865" s="38"/>
      <c r="S865" s="34"/>
      <c r="T865" s="34"/>
      <c r="U865" s="34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spans="1:44" ht="19.5" thickTop="1">
      <c r="A866" s="69" t="s">
        <v>112</v>
      </c>
      <c r="B866" s="17" t="s">
        <v>42</v>
      </c>
      <c r="C866" s="71"/>
      <c r="D866" s="71"/>
      <c r="E866" s="71"/>
      <c r="F866" s="71"/>
      <c r="G866" s="72"/>
      <c r="H866" s="72"/>
      <c r="I866" s="73"/>
      <c r="J866" s="72"/>
      <c r="K866" s="72"/>
      <c r="L866" s="72"/>
      <c r="M866" s="58"/>
      <c r="N866" s="20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spans="1:44" ht="18.75">
      <c r="A867" s="48" t="s">
        <v>113</v>
      </c>
      <c r="B867" s="43" t="s">
        <v>108</v>
      </c>
      <c r="C867" s="75"/>
      <c r="D867" s="75"/>
      <c r="E867" s="75"/>
      <c r="F867" s="75"/>
      <c r="G867" s="76"/>
      <c r="H867" s="76"/>
      <c r="I867" s="77"/>
      <c r="J867" s="76"/>
      <c r="K867" s="76"/>
      <c r="L867" s="76"/>
      <c r="M867" s="59"/>
      <c r="N867" s="20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spans="1:44" ht="18.75">
      <c r="A868" s="49"/>
      <c r="B868" s="60" t="s">
        <v>19</v>
      </c>
      <c r="C868" s="78">
        <f>+'[2]บาดเจ็บ 75'!$E$281</f>
        <v>838750</v>
      </c>
      <c r="D868" s="78">
        <f>+'[2]บาดเจ็บ 75'!$F$281</f>
        <v>0</v>
      </c>
      <c r="E868" s="78">
        <f>+'[2]บาดเจ็บ 75'!$G$281</f>
        <v>30883.08</v>
      </c>
      <c r="F868" s="78">
        <f>+'[2]บาดเจ็บ 75'!$H$281</f>
        <v>401192.45</v>
      </c>
      <c r="G868" s="85">
        <f>+D868+E868+F868</f>
        <v>432075.53</v>
      </c>
      <c r="H868" s="81">
        <f>+C868-D868-E868-F868</f>
        <v>406674.47000000003</v>
      </c>
      <c r="I868" s="86">
        <f>+D868/C868*100</f>
        <v>0</v>
      </c>
      <c r="J868" s="81">
        <f>+E868/C868*100</f>
        <v>3.6820363636363638</v>
      </c>
      <c r="K868" s="98">
        <f>+F868/C868*100</f>
        <v>47.83218479880775</v>
      </c>
      <c r="L868" s="81">
        <f>+G868/C868*100</f>
        <v>51.514221162444116</v>
      </c>
      <c r="M868" s="81">
        <f>+H868/C868*100</f>
        <v>48.48577883755589</v>
      </c>
      <c r="N868" s="39"/>
      <c r="O868" s="40"/>
      <c r="P868" s="40"/>
      <c r="Q868" s="40"/>
      <c r="R868" s="40"/>
      <c r="S868" s="41"/>
      <c r="T868" s="41"/>
      <c r="U868" s="41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spans="1:44" ht="18.75">
      <c r="A869" s="49"/>
      <c r="B869" s="61" t="s">
        <v>20</v>
      </c>
      <c r="C869" s="97">
        <f>+'[2]บาดเจ็บ 75'!$E$282</f>
        <v>533000</v>
      </c>
      <c r="D869" s="97">
        <f>+'[2]บาดเจ็บ 75'!$F$282</f>
        <v>0</v>
      </c>
      <c r="E869" s="97">
        <f>+'[2]บาดเจ็บ 75'!$G$282</f>
        <v>0</v>
      </c>
      <c r="F869" s="97">
        <f>+'[2]บาดเจ็บ 75'!$H$282</f>
        <v>0</v>
      </c>
      <c r="G869" s="79">
        <f>+D869+E869+F869</f>
        <v>0</v>
      </c>
      <c r="H869" s="98">
        <f>+C869-D869-E869-F869</f>
        <v>533000</v>
      </c>
      <c r="I869" s="80">
        <f>+D869/C869*100</f>
        <v>0</v>
      </c>
      <c r="J869" s="98">
        <f>+E869/C869*100</f>
        <v>0</v>
      </c>
      <c r="K869" s="98">
        <f>+F869/C869*100</f>
        <v>0</v>
      </c>
      <c r="L869" s="98">
        <f>+G869/C869*100</f>
        <v>0</v>
      </c>
      <c r="M869" s="98">
        <f>+H869/C869*100</f>
        <v>100</v>
      </c>
      <c r="N869" s="39"/>
      <c r="O869" s="40"/>
      <c r="P869" s="40"/>
      <c r="Q869" s="40"/>
      <c r="R869" s="40"/>
      <c r="S869" s="41"/>
      <c r="T869" s="41"/>
      <c r="U869" s="41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spans="1:44" ht="18.75">
      <c r="A870" s="49"/>
      <c r="B870" s="62" t="s">
        <v>21</v>
      </c>
      <c r="C870" s="97">
        <f>+'[2]บาดเจ็บ 75'!$E$283</f>
        <v>0</v>
      </c>
      <c r="D870" s="97">
        <f>+'[2]บาดเจ็บ 75'!$F$283</f>
        <v>0</v>
      </c>
      <c r="E870" s="97">
        <f>+'[2]บาดเจ็บ 75'!$G$283</f>
        <v>0</v>
      </c>
      <c r="F870" s="97">
        <f>+'[2]บาดเจ็บ 75'!$H$283</f>
        <v>0</v>
      </c>
      <c r="G870" s="79">
        <f>+D870+E870+F870</f>
        <v>0</v>
      </c>
      <c r="H870" s="98">
        <f>+C870-D870-E870-F870</f>
        <v>0</v>
      </c>
      <c r="I870" s="80" t="e">
        <f>+D870/C870*100</f>
        <v>#DIV/0!</v>
      </c>
      <c r="J870" s="98" t="e">
        <f>+E870/C870*100</f>
        <v>#DIV/0!</v>
      </c>
      <c r="K870" s="98" t="e">
        <f>+F870/C870*100</f>
        <v>#DIV/0!</v>
      </c>
      <c r="L870" s="98" t="e">
        <f>+G870/C870*100</f>
        <v>#DIV/0!</v>
      </c>
      <c r="M870" s="98" t="e">
        <f>+H870/C870*100</f>
        <v>#DIV/0!</v>
      </c>
      <c r="N870" s="39"/>
      <c r="O870" s="40"/>
      <c r="P870" s="40"/>
      <c r="Q870" s="40"/>
      <c r="R870" s="40"/>
      <c r="S870" s="41"/>
      <c r="T870" s="41"/>
      <c r="U870" s="41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spans="1:44" ht="18.75">
      <c r="A871" s="49"/>
      <c r="B871" s="63" t="s">
        <v>22</v>
      </c>
      <c r="C871" s="97">
        <f>+'[2]บาดเจ็บ 75'!$E$284</f>
        <v>0</v>
      </c>
      <c r="D871" s="97">
        <f>+'[2]บาดเจ็บ 75'!$F$284</f>
        <v>0</v>
      </c>
      <c r="E871" s="97">
        <f>+'[2]บาดเจ็บ 75'!$G$284</f>
        <v>0</v>
      </c>
      <c r="F871" s="97">
        <f>+'[2]บาดเจ็บ 75'!$H$284</f>
        <v>0</v>
      </c>
      <c r="G871" s="79">
        <f>+D871+E871+F871</f>
        <v>0</v>
      </c>
      <c r="H871" s="98">
        <f>+C871-D871-E871-F871</f>
        <v>0</v>
      </c>
      <c r="I871" s="80" t="e">
        <f>+D871/C871*100</f>
        <v>#DIV/0!</v>
      </c>
      <c r="J871" s="98" t="e">
        <f>+E871/C871*100</f>
        <v>#DIV/0!</v>
      </c>
      <c r="K871" s="98" t="e">
        <f>+F871/C871*100</f>
        <v>#DIV/0!</v>
      </c>
      <c r="L871" s="98" t="e">
        <f>+G871/C871*100</f>
        <v>#DIV/0!</v>
      </c>
      <c r="M871" s="98" t="e">
        <f>+H871/C871*100</f>
        <v>#DIV/0!</v>
      </c>
      <c r="N871" s="39"/>
      <c r="O871" s="40"/>
      <c r="P871" s="40"/>
      <c r="Q871" s="40"/>
      <c r="R871" s="40"/>
      <c r="S871" s="41"/>
      <c r="T871" s="41"/>
      <c r="U871" s="41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spans="1:44" ht="18.75">
      <c r="A872" s="49"/>
      <c r="B872" s="64" t="s">
        <v>13</v>
      </c>
      <c r="C872" s="108">
        <f aca="true" t="shared" si="416" ref="C872:H872">SUM(C868:C871)</f>
        <v>1371750</v>
      </c>
      <c r="D872" s="108">
        <f t="shared" si="416"/>
        <v>0</v>
      </c>
      <c r="E872" s="108">
        <f t="shared" si="416"/>
        <v>30883.08</v>
      </c>
      <c r="F872" s="108">
        <f t="shared" si="416"/>
        <v>401192.45</v>
      </c>
      <c r="G872" s="108">
        <f t="shared" si="416"/>
        <v>432075.53</v>
      </c>
      <c r="H872" s="108">
        <f t="shared" si="416"/>
        <v>939674.47</v>
      </c>
      <c r="I872" s="108">
        <f>+D872/C872*100</f>
        <v>0</v>
      </c>
      <c r="J872" s="108">
        <f>+E872/C872*100</f>
        <v>2.251363586659377</v>
      </c>
      <c r="K872" s="108">
        <f>+F872/C872*100</f>
        <v>29.246761436121744</v>
      </c>
      <c r="L872" s="108">
        <f>+G872/C872*100</f>
        <v>31.49812502278112</v>
      </c>
      <c r="M872" s="108">
        <f>+H872/C872*100</f>
        <v>68.50187497721888</v>
      </c>
      <c r="N872" s="20"/>
      <c r="O872" s="16"/>
      <c r="P872" s="42"/>
      <c r="Q872" s="16"/>
      <c r="R872" s="16"/>
      <c r="S872" s="25"/>
      <c r="T872" s="24"/>
      <c r="U872" s="24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spans="1:44" ht="18.75">
      <c r="A873" s="49"/>
      <c r="B873" s="17" t="s">
        <v>109</v>
      </c>
      <c r="C873" s="71"/>
      <c r="D873" s="71"/>
      <c r="E873" s="71"/>
      <c r="F873" s="71"/>
      <c r="G873" s="72"/>
      <c r="H873" s="72"/>
      <c r="I873" s="73"/>
      <c r="J873" s="72"/>
      <c r="K873" s="72"/>
      <c r="L873" s="72"/>
      <c r="M873" s="72"/>
      <c r="N873" s="20"/>
      <c r="O873" s="33"/>
      <c r="P873" s="38"/>
      <c r="Q873" s="33"/>
      <c r="R873" s="38"/>
      <c r="S873" s="41"/>
      <c r="T873" s="2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spans="1:44" ht="18.75">
      <c r="A874" s="49"/>
      <c r="B874" s="43" t="s">
        <v>107</v>
      </c>
      <c r="C874" s="75"/>
      <c r="D874" s="75"/>
      <c r="E874" s="75"/>
      <c r="F874" s="75"/>
      <c r="G874" s="76"/>
      <c r="H874" s="76"/>
      <c r="I874" s="77"/>
      <c r="J874" s="76"/>
      <c r="K874" s="76"/>
      <c r="L874" s="76"/>
      <c r="M874" s="76"/>
      <c r="N874" s="20"/>
      <c r="O874" s="33"/>
      <c r="P874" s="38"/>
      <c r="Q874" s="33"/>
      <c r="R874" s="38"/>
      <c r="S874" s="41"/>
      <c r="T874" s="2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spans="1:44" ht="18.75">
      <c r="A875" s="49"/>
      <c r="B875" s="60" t="s">
        <v>19</v>
      </c>
      <c r="C875" s="78">
        <f>+'[2]บาดเจ็บ 75'!$E$336</f>
        <v>2049700</v>
      </c>
      <c r="D875" s="78">
        <f>+'[2]บาดเจ็บ 75'!$F$336</f>
        <v>0</v>
      </c>
      <c r="E875" s="78">
        <f>+'[2]บาดเจ็บ 75'!$G$336</f>
        <v>533710</v>
      </c>
      <c r="F875" s="78">
        <f>+'[2]บาดเจ็บ 75'!$H$336</f>
        <v>494795</v>
      </c>
      <c r="G875" s="85">
        <f>+D875+E875+F875</f>
        <v>1028505</v>
      </c>
      <c r="H875" s="85">
        <f>+C875-D875-E875-F875</f>
        <v>1021195</v>
      </c>
      <c r="I875" s="86">
        <f>+D875/C875*100</f>
        <v>0</v>
      </c>
      <c r="J875" s="81">
        <f>+E875/C875*100</f>
        <v>26.03844465043665</v>
      </c>
      <c r="K875" s="81">
        <f>+F875/C875*100</f>
        <v>24.13987412792116</v>
      </c>
      <c r="L875" s="81">
        <f>+G875/C875*100</f>
        <v>50.17831877835781</v>
      </c>
      <c r="M875" s="81">
        <f>+H875/C875*100</f>
        <v>49.82168122164219</v>
      </c>
      <c r="N875" s="20"/>
      <c r="O875" s="33"/>
      <c r="P875" s="38"/>
      <c r="Q875" s="33"/>
      <c r="R875" s="38"/>
      <c r="S875" s="41"/>
      <c r="T875" s="2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spans="1:44" ht="18.75">
      <c r="A876" s="49"/>
      <c r="B876" s="61" t="s">
        <v>20</v>
      </c>
      <c r="C876" s="78">
        <f>+'[2]บาดเจ็บ 75'!$E$337</f>
        <v>0</v>
      </c>
      <c r="D876" s="78">
        <f>+'[2]บาดเจ็บ 75'!$F$337</f>
        <v>0</v>
      </c>
      <c r="E876" s="78">
        <f>+'[2]บาดเจ็บ 75'!$G$337</f>
        <v>0</v>
      </c>
      <c r="F876" s="78">
        <f>+'[2]บาดเจ็บ 75'!$H$337</f>
        <v>0</v>
      </c>
      <c r="G876" s="79">
        <f>+D876+E876+F876</f>
        <v>0</v>
      </c>
      <c r="H876" s="79">
        <f>+C876-D876-E876-F876</f>
        <v>0</v>
      </c>
      <c r="I876" s="80" t="e">
        <f>+D876/C876*100</f>
        <v>#DIV/0!</v>
      </c>
      <c r="J876" s="81" t="e">
        <f>+E876/C876*100</f>
        <v>#DIV/0!</v>
      </c>
      <c r="K876" s="81" t="e">
        <f>+F876/C876*100</f>
        <v>#DIV/0!</v>
      </c>
      <c r="L876" s="81" t="e">
        <f>+G876/C876*100</f>
        <v>#DIV/0!</v>
      </c>
      <c r="M876" s="81" t="e">
        <f>+H876/C876*100</f>
        <v>#DIV/0!</v>
      </c>
      <c r="N876" s="20"/>
      <c r="O876" s="33"/>
      <c r="P876" s="38"/>
      <c r="Q876" s="33"/>
      <c r="R876" s="38"/>
      <c r="S876" s="41"/>
      <c r="T876" s="2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spans="1:44" ht="18.75">
      <c r="A877" s="49"/>
      <c r="B877" s="62" t="s">
        <v>21</v>
      </c>
      <c r="C877" s="78">
        <f>+'[2]บาดเจ็บ 75'!$E$338</f>
        <v>0</v>
      </c>
      <c r="D877" s="78">
        <f>+'[2]บาดเจ็บ 75'!$F$338</f>
        <v>0</v>
      </c>
      <c r="E877" s="78">
        <f>+'[2]บาดเจ็บ 75'!$G$338</f>
        <v>0</v>
      </c>
      <c r="F877" s="78">
        <f>+'[2]บาดเจ็บ 75'!$H$338</f>
        <v>0</v>
      </c>
      <c r="G877" s="79">
        <f>+D877+E877+F877</f>
        <v>0</v>
      </c>
      <c r="H877" s="79">
        <f>+C877-D877-E877-F877</f>
        <v>0</v>
      </c>
      <c r="I877" s="80" t="e">
        <f>+D877/C877*100</f>
        <v>#DIV/0!</v>
      </c>
      <c r="J877" s="81" t="e">
        <f>+E877/C877*100</f>
        <v>#DIV/0!</v>
      </c>
      <c r="K877" s="81" t="e">
        <f>+F877/C877*100</f>
        <v>#DIV/0!</v>
      </c>
      <c r="L877" s="81" t="e">
        <f>+G877/C877*100</f>
        <v>#DIV/0!</v>
      </c>
      <c r="M877" s="81" t="e">
        <f>+H877/C877*100</f>
        <v>#DIV/0!</v>
      </c>
      <c r="N877" s="20"/>
      <c r="O877" s="33"/>
      <c r="P877" s="38"/>
      <c r="Q877" s="33"/>
      <c r="R877" s="38"/>
      <c r="S877" s="41"/>
      <c r="T877" s="2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spans="1:44" ht="18.75">
      <c r="A878" s="49"/>
      <c r="B878" s="64" t="s">
        <v>13</v>
      </c>
      <c r="C878" s="108">
        <f aca="true" t="shared" si="417" ref="C878:H878">SUM(C875:C877)</f>
        <v>2049700</v>
      </c>
      <c r="D878" s="108">
        <f t="shared" si="417"/>
        <v>0</v>
      </c>
      <c r="E878" s="108">
        <f t="shared" si="417"/>
        <v>533710</v>
      </c>
      <c r="F878" s="108">
        <f t="shared" si="417"/>
        <v>494795</v>
      </c>
      <c r="G878" s="108">
        <f t="shared" si="417"/>
        <v>1028505</v>
      </c>
      <c r="H878" s="108">
        <f t="shared" si="417"/>
        <v>1021195</v>
      </c>
      <c r="I878" s="108">
        <f>+D878/C878*100</f>
        <v>0</v>
      </c>
      <c r="J878" s="108">
        <f>+E878/C878*100</f>
        <v>26.03844465043665</v>
      </c>
      <c r="K878" s="108">
        <f>+F878/C878*100</f>
        <v>24.13987412792116</v>
      </c>
      <c r="L878" s="108">
        <f>+G878/C878*100</f>
        <v>50.17831877835781</v>
      </c>
      <c r="M878" s="108">
        <f>+H878/C878*100</f>
        <v>49.82168122164219</v>
      </c>
      <c r="N878" s="20"/>
      <c r="O878" s="16"/>
      <c r="P878" s="42"/>
      <c r="Q878" s="16"/>
      <c r="R878" s="16"/>
      <c r="S878" s="33"/>
      <c r="T878" s="36"/>
      <c r="U878" s="36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spans="1:44" ht="18.75">
      <c r="A879" s="49"/>
      <c r="B879" s="17" t="s">
        <v>133</v>
      </c>
      <c r="C879" s="70"/>
      <c r="D879" s="70"/>
      <c r="E879" s="70"/>
      <c r="F879" s="70"/>
      <c r="G879" s="72"/>
      <c r="H879" s="72"/>
      <c r="I879" s="73"/>
      <c r="J879" s="72"/>
      <c r="K879" s="72"/>
      <c r="L879" s="72"/>
      <c r="M879" s="72"/>
      <c r="N879" s="20"/>
      <c r="O879" s="33"/>
      <c r="P879" s="38"/>
      <c r="Q879" s="33"/>
      <c r="R879" s="38"/>
      <c r="S879" s="34"/>
      <c r="T879" s="34"/>
      <c r="U879" s="34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spans="1:44" ht="18.75">
      <c r="A880" s="49"/>
      <c r="B880" s="43" t="s">
        <v>110</v>
      </c>
      <c r="C880" s="74"/>
      <c r="D880" s="74"/>
      <c r="E880" s="74"/>
      <c r="F880" s="74"/>
      <c r="G880" s="76"/>
      <c r="H880" s="76"/>
      <c r="I880" s="77"/>
      <c r="J880" s="76"/>
      <c r="K880" s="76"/>
      <c r="L880" s="76"/>
      <c r="M880" s="76"/>
      <c r="N880" s="20"/>
      <c r="O880" s="33"/>
      <c r="P880" s="38"/>
      <c r="Q880" s="33"/>
      <c r="R880" s="38"/>
      <c r="S880" s="34"/>
      <c r="T880" s="34"/>
      <c r="U880" s="34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spans="1:44" ht="18.75">
      <c r="A881" s="49"/>
      <c r="B881" s="60" t="s">
        <v>19</v>
      </c>
      <c r="C881" s="78">
        <f>+'[2]บาดเจ็บ 75'!$E$354</f>
        <v>0</v>
      </c>
      <c r="D881" s="78">
        <f>+'[2]บาดเจ็บ 75'!$F$354</f>
        <v>0</v>
      </c>
      <c r="E881" s="78">
        <f>+'[2]บาดเจ็บ 75'!$G$354</f>
        <v>0</v>
      </c>
      <c r="F881" s="78">
        <f>+'[2]บาดเจ็บ 75'!$H$354</f>
        <v>0</v>
      </c>
      <c r="G881" s="85">
        <f>+D881+E881+F881</f>
        <v>0</v>
      </c>
      <c r="H881" s="85">
        <f>+C881-D881-E881-F881</f>
        <v>0</v>
      </c>
      <c r="I881" s="86" t="e">
        <f>+D881/C881*100</f>
        <v>#DIV/0!</v>
      </c>
      <c r="J881" s="81" t="e">
        <f>+E881/C881*100</f>
        <v>#DIV/0!</v>
      </c>
      <c r="K881" s="87" t="e">
        <f>+F881/C881*100</f>
        <v>#DIV/0!</v>
      </c>
      <c r="L881" s="87" t="e">
        <f>+G881/C881*100</f>
        <v>#DIV/0!</v>
      </c>
      <c r="M881" s="87" t="e">
        <f>+H881/C881*100</f>
        <v>#DIV/0!</v>
      </c>
      <c r="N881" s="20"/>
      <c r="O881" s="33"/>
      <c r="P881" s="38"/>
      <c r="Q881" s="33"/>
      <c r="R881" s="38"/>
      <c r="S881" s="34"/>
      <c r="T881" s="34"/>
      <c r="U881" s="34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spans="1:44" ht="18.75">
      <c r="A882" s="49"/>
      <c r="B882" s="64" t="s">
        <v>13</v>
      </c>
      <c r="C882" s="82">
        <f aca="true" t="shared" si="418" ref="C882:H882">SUM(C881:C881)</f>
        <v>0</v>
      </c>
      <c r="D882" s="82">
        <f t="shared" si="418"/>
        <v>0</v>
      </c>
      <c r="E882" s="82">
        <f t="shared" si="418"/>
        <v>0</v>
      </c>
      <c r="F882" s="82">
        <f t="shared" si="418"/>
        <v>0</v>
      </c>
      <c r="G882" s="82">
        <f t="shared" si="418"/>
        <v>0</v>
      </c>
      <c r="H882" s="82">
        <f t="shared" si="418"/>
        <v>0</v>
      </c>
      <c r="I882" s="83" t="e">
        <f>+D882/C882*100</f>
        <v>#DIV/0!</v>
      </c>
      <c r="J882" s="84" t="e">
        <f>+E882/C882*100</f>
        <v>#DIV/0!</v>
      </c>
      <c r="K882" s="84" t="e">
        <f>+F882/C882*100</f>
        <v>#DIV/0!</v>
      </c>
      <c r="L882" s="84" t="e">
        <f>+G882/C882*100</f>
        <v>#DIV/0!</v>
      </c>
      <c r="M882" s="84" t="e">
        <f>+H882/C882*100</f>
        <v>#DIV/0!</v>
      </c>
      <c r="N882" s="20"/>
      <c r="O882" s="33"/>
      <c r="P882" s="38"/>
      <c r="Q882" s="33"/>
      <c r="R882" s="38"/>
      <c r="S882" s="34"/>
      <c r="T882" s="34"/>
      <c r="U882" s="34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spans="1:44" ht="18.75">
      <c r="A883" s="49"/>
      <c r="B883" s="43" t="s">
        <v>130</v>
      </c>
      <c r="C883" s="74"/>
      <c r="D883" s="74"/>
      <c r="E883" s="74"/>
      <c r="F883" s="74"/>
      <c r="G883" s="76"/>
      <c r="H883" s="76"/>
      <c r="I883" s="77"/>
      <c r="J883" s="76"/>
      <c r="K883" s="76"/>
      <c r="L883" s="76"/>
      <c r="M883" s="76"/>
      <c r="N883" s="20"/>
      <c r="O883" s="33"/>
      <c r="P883" s="38"/>
      <c r="Q883" s="33"/>
      <c r="R883" s="38"/>
      <c r="S883" s="34"/>
      <c r="T883" s="34"/>
      <c r="U883" s="34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spans="1:44" ht="18.75">
      <c r="A884" s="49"/>
      <c r="B884" s="60" t="s">
        <v>19</v>
      </c>
      <c r="C884" s="78">
        <f>+'[2]บาดเจ็บ 75'!$E$379</f>
        <v>0</v>
      </c>
      <c r="D884" s="78">
        <f>+'[2]บาดเจ็บ 75'!$F$379</f>
        <v>0</v>
      </c>
      <c r="E884" s="78">
        <f>+'[2]บาดเจ็บ 75'!$G$379</f>
        <v>0</v>
      </c>
      <c r="F884" s="78">
        <f>+'[2]บาดเจ็บ 75'!$H$379</f>
        <v>0</v>
      </c>
      <c r="G884" s="85">
        <f>+D884+E884+F884</f>
        <v>0</v>
      </c>
      <c r="H884" s="85">
        <f>+C884-D884-E884-F884</f>
        <v>0</v>
      </c>
      <c r="I884" s="86" t="e">
        <f>+D884/C884*100</f>
        <v>#DIV/0!</v>
      </c>
      <c r="J884" s="81" t="e">
        <f>+E884/C884*100</f>
        <v>#DIV/0!</v>
      </c>
      <c r="K884" s="81" t="e">
        <f>+F884/C884*100</f>
        <v>#DIV/0!</v>
      </c>
      <c r="L884" s="81" t="e">
        <f>+G884/C884*100</f>
        <v>#DIV/0!</v>
      </c>
      <c r="M884" s="81" t="e">
        <f>+H884/C884*100</f>
        <v>#DIV/0!</v>
      </c>
      <c r="N884" s="20"/>
      <c r="O884" s="33"/>
      <c r="P884" s="38"/>
      <c r="Q884" s="33"/>
      <c r="R884" s="38"/>
      <c r="S884" s="34"/>
      <c r="T884" s="34"/>
      <c r="U884" s="34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spans="1:44" ht="18.75">
      <c r="A885" s="49"/>
      <c r="B885" s="61" t="s">
        <v>20</v>
      </c>
      <c r="C885" s="78">
        <f>+'[2]บาดเจ็บ 75'!$E$380</f>
        <v>0</v>
      </c>
      <c r="D885" s="78">
        <f>+'[2]บาดเจ็บ 75'!$F$380</f>
        <v>0</v>
      </c>
      <c r="E885" s="78">
        <f>+'[2]บาดเจ็บ 75'!$G$380</f>
        <v>0</v>
      </c>
      <c r="F885" s="78">
        <f>+'[2]บาดเจ็บ 75'!$H$380</f>
        <v>0</v>
      </c>
      <c r="G885" s="79">
        <f>+D885+E885+F885</f>
        <v>0</v>
      </c>
      <c r="H885" s="79">
        <f>+C885-D885-E885-F885</f>
        <v>0</v>
      </c>
      <c r="I885" s="80" t="e">
        <f>+D885/C885*100</f>
        <v>#DIV/0!</v>
      </c>
      <c r="J885" s="81" t="e">
        <f>+E885/C885*100</f>
        <v>#DIV/0!</v>
      </c>
      <c r="K885" s="81" t="e">
        <f>+F885/C885*100</f>
        <v>#DIV/0!</v>
      </c>
      <c r="L885" s="81" t="e">
        <f>+G885/C885*100</f>
        <v>#DIV/0!</v>
      </c>
      <c r="M885" s="81" t="e">
        <f>+H885/C885*100</f>
        <v>#DIV/0!</v>
      </c>
      <c r="N885" s="20"/>
      <c r="O885" s="33"/>
      <c r="P885" s="38"/>
      <c r="Q885" s="33"/>
      <c r="R885" s="38"/>
      <c r="S885" s="34"/>
      <c r="T885" s="34"/>
      <c r="U885" s="34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spans="1:44" ht="18.75">
      <c r="A886" s="49"/>
      <c r="B886" s="64" t="s">
        <v>13</v>
      </c>
      <c r="C886" s="82">
        <f aca="true" t="shared" si="419" ref="C886:H886">SUM(C884:C885)</f>
        <v>0</v>
      </c>
      <c r="D886" s="82">
        <f t="shared" si="419"/>
        <v>0</v>
      </c>
      <c r="E886" s="82">
        <f t="shared" si="419"/>
        <v>0</v>
      </c>
      <c r="F886" s="82">
        <f t="shared" si="419"/>
        <v>0</v>
      </c>
      <c r="G886" s="82">
        <f t="shared" si="419"/>
        <v>0</v>
      </c>
      <c r="H886" s="82">
        <f t="shared" si="419"/>
        <v>0</v>
      </c>
      <c r="I886" s="83" t="e">
        <f>+D886/C886*100</f>
        <v>#DIV/0!</v>
      </c>
      <c r="J886" s="84" t="e">
        <f>+E886/C886*100</f>
        <v>#DIV/0!</v>
      </c>
      <c r="K886" s="84" t="e">
        <f>+F886/C886*100</f>
        <v>#DIV/0!</v>
      </c>
      <c r="L886" s="84" t="e">
        <f>+G886/C886*100</f>
        <v>#DIV/0!</v>
      </c>
      <c r="M886" s="84" t="e">
        <f>+H886/C886*100</f>
        <v>#DIV/0!</v>
      </c>
      <c r="N886" s="20"/>
      <c r="O886" s="33"/>
      <c r="P886" s="38"/>
      <c r="Q886" s="33"/>
      <c r="R886" s="38"/>
      <c r="S886" s="34"/>
      <c r="T886" s="34"/>
      <c r="U886" s="34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spans="1:44" ht="18.75">
      <c r="A887" s="49"/>
      <c r="B887" s="17" t="s">
        <v>128</v>
      </c>
      <c r="C887" s="88"/>
      <c r="D887" s="88"/>
      <c r="E887" s="88"/>
      <c r="F887" s="88"/>
      <c r="G887" s="89"/>
      <c r="H887" s="89"/>
      <c r="I887" s="90"/>
      <c r="J887" s="89"/>
      <c r="K887" s="89"/>
      <c r="L887" s="89"/>
      <c r="M887" s="89"/>
      <c r="N887" s="20"/>
      <c r="O887" s="33"/>
      <c r="P887" s="38"/>
      <c r="Q887" s="33"/>
      <c r="R887" s="38"/>
      <c r="S887" s="34"/>
      <c r="T887" s="34"/>
      <c r="U887" s="34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spans="1:44" ht="18.75">
      <c r="A888" s="49"/>
      <c r="B888" s="43" t="s">
        <v>129</v>
      </c>
      <c r="C888" s="91"/>
      <c r="D888" s="91"/>
      <c r="E888" s="91"/>
      <c r="F888" s="91"/>
      <c r="G888" s="92"/>
      <c r="H888" s="92"/>
      <c r="I888" s="93"/>
      <c r="J888" s="92"/>
      <c r="K888" s="92"/>
      <c r="L888" s="92"/>
      <c r="M888" s="92"/>
      <c r="N888" s="20"/>
      <c r="O888" s="33"/>
      <c r="P888" s="38"/>
      <c r="Q888" s="33"/>
      <c r="R888" s="38"/>
      <c r="S888" s="34"/>
      <c r="T888" s="34"/>
      <c r="U888" s="34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spans="1:44" ht="18.75">
      <c r="A889" s="49"/>
      <c r="B889" s="66" t="s">
        <v>18</v>
      </c>
      <c r="C889" s="94">
        <f>+'[2]บาดเจ็บ 75'!$E$402</f>
        <v>1450700</v>
      </c>
      <c r="D889" s="94">
        <f>+'[2]บาดเจ็บ 75'!$F$402</f>
        <v>0</v>
      </c>
      <c r="E889" s="94">
        <f>+'[2]บาดเจ็บ 75'!$G$402</f>
        <v>0</v>
      </c>
      <c r="F889" s="94">
        <f>+'[2]บาดเจ็บ 75'!$H$402</f>
        <v>1070796.13</v>
      </c>
      <c r="G889" s="95">
        <f>+D889+E889+F889</f>
        <v>1070796.13</v>
      </c>
      <c r="H889" s="95">
        <f>+C889-D889-E889-F889</f>
        <v>379903.8700000001</v>
      </c>
      <c r="I889" s="96">
        <f>+D889/C889*100</f>
        <v>0</v>
      </c>
      <c r="J889" s="95">
        <f>+E889/C889*100</f>
        <v>0</v>
      </c>
      <c r="K889" s="95">
        <f>+F889/C889*100</f>
        <v>73.8123754049769</v>
      </c>
      <c r="L889" s="95">
        <f>+G889/C889*100</f>
        <v>73.8123754049769</v>
      </c>
      <c r="M889" s="95">
        <f>+H889/C889*100</f>
        <v>26.187624595023102</v>
      </c>
      <c r="N889" s="20"/>
      <c r="O889" s="33"/>
      <c r="P889" s="38"/>
      <c r="Q889" s="33"/>
      <c r="R889" s="38"/>
      <c r="S889" s="41"/>
      <c r="T889" s="2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spans="1:44" ht="18.75">
      <c r="A890" s="49"/>
      <c r="B890" s="62" t="s">
        <v>19</v>
      </c>
      <c r="C890" s="97">
        <f>+'[2]บาดเจ็บ 75'!$E$403</f>
        <v>193900</v>
      </c>
      <c r="D890" s="97">
        <f>+'[2]บาดเจ็บ 75'!$F$403</f>
        <v>0</v>
      </c>
      <c r="E890" s="97">
        <f>+'[2]บาดเจ็บ 75'!$G$403</f>
        <v>0</v>
      </c>
      <c r="F890" s="97">
        <f>+'[2]บาดเจ็บ 75'!$H$403</f>
        <v>103700</v>
      </c>
      <c r="G890" s="98">
        <f>+D890+E890+F890</f>
        <v>103700</v>
      </c>
      <c r="H890" s="98">
        <f>+C890-D890-E890-F890</f>
        <v>90200</v>
      </c>
      <c r="I890" s="80">
        <f>+D890/C890*100</f>
        <v>0</v>
      </c>
      <c r="J890" s="98">
        <f>+E890/C890*100</f>
        <v>0</v>
      </c>
      <c r="K890" s="98">
        <f>+F890/C890*100</f>
        <v>53.48117586384734</v>
      </c>
      <c r="L890" s="98">
        <f>+G890/C890*100</f>
        <v>53.48117586384734</v>
      </c>
      <c r="M890" s="98">
        <f>+H890/C890*100</f>
        <v>46.51882413615265</v>
      </c>
      <c r="N890" s="20"/>
      <c r="O890" s="16"/>
      <c r="P890" s="42"/>
      <c r="Q890" s="16"/>
      <c r="R890" s="16"/>
      <c r="S890" s="33"/>
      <c r="T890" s="36"/>
      <c r="U890" s="36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spans="1:44" ht="18.75">
      <c r="A891" s="49"/>
      <c r="B891" s="65" t="s">
        <v>13</v>
      </c>
      <c r="C891" s="82">
        <f aca="true" t="shared" si="420" ref="C891:H891">SUM(C889:C890)</f>
        <v>1644600</v>
      </c>
      <c r="D891" s="82">
        <f t="shared" si="420"/>
        <v>0</v>
      </c>
      <c r="E891" s="82">
        <f t="shared" si="420"/>
        <v>0</v>
      </c>
      <c r="F891" s="82">
        <f t="shared" si="420"/>
        <v>1174496.13</v>
      </c>
      <c r="G891" s="82">
        <f t="shared" si="420"/>
        <v>1174496.13</v>
      </c>
      <c r="H891" s="82">
        <f t="shared" si="420"/>
        <v>470103.8700000001</v>
      </c>
      <c r="I891" s="99">
        <f>+D891/C891*100</f>
        <v>0</v>
      </c>
      <c r="J891" s="100">
        <f>+E891/C891*100</f>
        <v>0</v>
      </c>
      <c r="K891" s="100">
        <f>+F891/C891*100</f>
        <v>71.41530645749725</v>
      </c>
      <c r="L891" s="100">
        <f>+G891/C891*100</f>
        <v>71.41530645749725</v>
      </c>
      <c r="M891" s="100">
        <f>+H891/C891*100</f>
        <v>28.58469354250274</v>
      </c>
      <c r="N891" s="20"/>
      <c r="O891" s="16"/>
      <c r="P891" s="42"/>
      <c r="Q891" s="16"/>
      <c r="R891" s="16"/>
      <c r="S891" s="33"/>
      <c r="T891" s="36"/>
      <c r="U891" s="36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spans="1:44" ht="19.5" thickBot="1">
      <c r="A892" s="49"/>
      <c r="B892" s="18" t="s">
        <v>132</v>
      </c>
      <c r="C892" s="101"/>
      <c r="D892" s="101"/>
      <c r="E892" s="101"/>
      <c r="F892" s="101"/>
      <c r="G892" s="102"/>
      <c r="H892" s="102"/>
      <c r="I892" s="103"/>
      <c r="J892" s="102"/>
      <c r="K892" s="102"/>
      <c r="L892" s="102"/>
      <c r="M892" s="102"/>
      <c r="N892" s="20"/>
      <c r="O892" s="16"/>
      <c r="P892" s="42"/>
      <c r="Q892" s="16"/>
      <c r="R892" s="16"/>
      <c r="S892" s="33"/>
      <c r="T892" s="36"/>
      <c r="U892" s="36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spans="1:44" ht="19.5" thickTop="1">
      <c r="A893" s="50"/>
      <c r="B893" s="60" t="s">
        <v>18</v>
      </c>
      <c r="C893" s="78">
        <f aca="true" t="shared" si="421" ref="C893:H893">+C889</f>
        <v>1450700</v>
      </c>
      <c r="D893" s="78">
        <f t="shared" si="421"/>
        <v>0</v>
      </c>
      <c r="E893" s="78">
        <f t="shared" si="421"/>
        <v>0</v>
      </c>
      <c r="F893" s="78">
        <f t="shared" si="421"/>
        <v>1070796.13</v>
      </c>
      <c r="G893" s="78">
        <f t="shared" si="421"/>
        <v>1070796.13</v>
      </c>
      <c r="H893" s="78">
        <f t="shared" si="421"/>
        <v>379903.8700000001</v>
      </c>
      <c r="I893" s="86">
        <f aca="true" t="shared" si="422" ref="I893:I898">+D893/C893*100</f>
        <v>0</v>
      </c>
      <c r="J893" s="81">
        <f aca="true" t="shared" si="423" ref="J893:J898">+E893/C893*100</f>
        <v>0</v>
      </c>
      <c r="K893" s="81">
        <f aca="true" t="shared" si="424" ref="K893:K898">+F893/C893*100</f>
        <v>73.8123754049769</v>
      </c>
      <c r="L893" s="81">
        <f aca="true" t="shared" si="425" ref="L893:L898">+G893/C893*100</f>
        <v>73.8123754049769</v>
      </c>
      <c r="M893" s="81">
        <f aca="true" t="shared" si="426" ref="M893:M898">+H893/C893*100</f>
        <v>26.187624595023102</v>
      </c>
      <c r="N893" s="20"/>
      <c r="O893" s="16"/>
      <c r="P893" s="42"/>
      <c r="Q893" s="16"/>
      <c r="R893" s="16"/>
      <c r="S893" s="33"/>
      <c r="T893" s="36"/>
      <c r="U893" s="36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spans="1:44" ht="18.75">
      <c r="A894" s="49"/>
      <c r="B894" s="62" t="s">
        <v>19</v>
      </c>
      <c r="C894" s="97">
        <f aca="true" t="shared" si="427" ref="C894:H894">+C868+C875+C881+C884+C890</f>
        <v>3082350</v>
      </c>
      <c r="D894" s="97">
        <f t="shared" si="427"/>
        <v>0</v>
      </c>
      <c r="E894" s="97">
        <f t="shared" si="427"/>
        <v>564593.08</v>
      </c>
      <c r="F894" s="97">
        <f t="shared" si="427"/>
        <v>999687.45</v>
      </c>
      <c r="G894" s="97">
        <f t="shared" si="427"/>
        <v>1564280.53</v>
      </c>
      <c r="H894" s="97">
        <f t="shared" si="427"/>
        <v>1518069.47</v>
      </c>
      <c r="I894" s="86">
        <f t="shared" si="422"/>
        <v>0</v>
      </c>
      <c r="J894" s="81">
        <f t="shared" si="423"/>
        <v>18.31696854672571</v>
      </c>
      <c r="K894" s="81">
        <f t="shared" si="424"/>
        <v>32.43263905786169</v>
      </c>
      <c r="L894" s="81">
        <f t="shared" si="425"/>
        <v>50.74960760458741</v>
      </c>
      <c r="M894" s="81">
        <f t="shared" si="426"/>
        <v>49.25039239541259</v>
      </c>
      <c r="N894" s="20"/>
      <c r="O894" s="16"/>
      <c r="P894" s="42"/>
      <c r="Q894" s="16"/>
      <c r="R894" s="16"/>
      <c r="S894" s="33"/>
      <c r="T894" s="36"/>
      <c r="U894" s="36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spans="1:44" ht="18.75">
      <c r="A895" s="49"/>
      <c r="B895" s="61" t="s">
        <v>20</v>
      </c>
      <c r="C895" s="104">
        <f aca="true" t="shared" si="428" ref="C895:H895">+C869+C876+C885</f>
        <v>533000</v>
      </c>
      <c r="D895" s="104">
        <f t="shared" si="428"/>
        <v>0</v>
      </c>
      <c r="E895" s="104">
        <f t="shared" si="428"/>
        <v>0</v>
      </c>
      <c r="F895" s="104">
        <f t="shared" si="428"/>
        <v>0</v>
      </c>
      <c r="G895" s="104">
        <f t="shared" si="428"/>
        <v>0</v>
      </c>
      <c r="H895" s="104">
        <f t="shared" si="428"/>
        <v>533000</v>
      </c>
      <c r="I895" s="104">
        <f t="shared" si="422"/>
        <v>0</v>
      </c>
      <c r="J895" s="104">
        <f t="shared" si="423"/>
        <v>0</v>
      </c>
      <c r="K895" s="104">
        <f t="shared" si="424"/>
        <v>0</v>
      </c>
      <c r="L895" s="104">
        <f t="shared" si="425"/>
        <v>0</v>
      </c>
      <c r="M895" s="104">
        <f t="shared" si="426"/>
        <v>100</v>
      </c>
      <c r="N895" s="20"/>
      <c r="O895" s="16"/>
      <c r="P895" s="42"/>
      <c r="Q895" s="16"/>
      <c r="R895" s="16"/>
      <c r="S895" s="33"/>
      <c r="T895" s="36"/>
      <c r="U895" s="36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spans="1:44" ht="18.75">
      <c r="A896" s="49"/>
      <c r="B896" s="62" t="s">
        <v>21</v>
      </c>
      <c r="C896" s="97">
        <f aca="true" t="shared" si="429" ref="C896:H896">+C870+C877</f>
        <v>0</v>
      </c>
      <c r="D896" s="97">
        <f t="shared" si="429"/>
        <v>0</v>
      </c>
      <c r="E896" s="97">
        <f t="shared" si="429"/>
        <v>0</v>
      </c>
      <c r="F896" s="97">
        <f t="shared" si="429"/>
        <v>0</v>
      </c>
      <c r="G896" s="97">
        <f t="shared" si="429"/>
        <v>0</v>
      </c>
      <c r="H896" s="97">
        <f t="shared" si="429"/>
        <v>0</v>
      </c>
      <c r="I896" s="86" t="e">
        <f t="shared" si="422"/>
        <v>#DIV/0!</v>
      </c>
      <c r="J896" s="81" t="e">
        <f t="shared" si="423"/>
        <v>#DIV/0!</v>
      </c>
      <c r="K896" s="81" t="e">
        <f t="shared" si="424"/>
        <v>#DIV/0!</v>
      </c>
      <c r="L896" s="81" t="e">
        <f t="shared" si="425"/>
        <v>#DIV/0!</v>
      </c>
      <c r="M896" s="81" t="e">
        <f t="shared" si="426"/>
        <v>#DIV/0!</v>
      </c>
      <c r="N896" s="20"/>
      <c r="O896" s="16"/>
      <c r="P896" s="42"/>
      <c r="Q896" s="16"/>
      <c r="R896" s="16"/>
      <c r="S896" s="33"/>
      <c r="T896" s="36"/>
      <c r="U896" s="36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spans="1:44" ht="18.75">
      <c r="A897" s="49"/>
      <c r="B897" s="67" t="s">
        <v>22</v>
      </c>
      <c r="C897" s="105">
        <f aca="true" t="shared" si="430" ref="C897:H897">+C871</f>
        <v>0</v>
      </c>
      <c r="D897" s="105">
        <f t="shared" si="430"/>
        <v>0</v>
      </c>
      <c r="E897" s="105">
        <f t="shared" si="430"/>
        <v>0</v>
      </c>
      <c r="F897" s="105">
        <f t="shared" si="430"/>
        <v>0</v>
      </c>
      <c r="G897" s="105">
        <f t="shared" si="430"/>
        <v>0</v>
      </c>
      <c r="H897" s="105">
        <f t="shared" si="430"/>
        <v>0</v>
      </c>
      <c r="I897" s="86" t="e">
        <f t="shared" si="422"/>
        <v>#DIV/0!</v>
      </c>
      <c r="J897" s="81" t="e">
        <f t="shared" si="423"/>
        <v>#DIV/0!</v>
      </c>
      <c r="K897" s="81" t="e">
        <f t="shared" si="424"/>
        <v>#DIV/0!</v>
      </c>
      <c r="L897" s="81" t="e">
        <f t="shared" si="425"/>
        <v>#DIV/0!</v>
      </c>
      <c r="M897" s="81" t="e">
        <f t="shared" si="426"/>
        <v>#DIV/0!</v>
      </c>
      <c r="N897" s="20"/>
      <c r="O897" s="33"/>
      <c r="P897" s="38"/>
      <c r="Q897" s="33"/>
      <c r="R897" s="38"/>
      <c r="S897" s="34"/>
      <c r="T897" s="34"/>
      <c r="U897" s="34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spans="1:44" ht="19.5" thickBot="1">
      <c r="A898" s="109"/>
      <c r="B898" s="68" t="s">
        <v>14</v>
      </c>
      <c r="C898" s="106">
        <f aca="true" t="shared" si="431" ref="C898:H898">SUM(C893:C897)</f>
        <v>5066050</v>
      </c>
      <c r="D898" s="106">
        <f t="shared" si="431"/>
        <v>0</v>
      </c>
      <c r="E898" s="106">
        <f t="shared" si="431"/>
        <v>564593.08</v>
      </c>
      <c r="F898" s="106">
        <f t="shared" si="431"/>
        <v>2070483.5799999998</v>
      </c>
      <c r="G898" s="106">
        <f t="shared" si="431"/>
        <v>2635076.66</v>
      </c>
      <c r="H898" s="106">
        <f t="shared" si="431"/>
        <v>2430973.34</v>
      </c>
      <c r="I898" s="106">
        <f t="shared" si="422"/>
        <v>0</v>
      </c>
      <c r="J898" s="106">
        <f t="shared" si="423"/>
        <v>11.144640893792994</v>
      </c>
      <c r="K898" s="106">
        <f t="shared" si="424"/>
        <v>40.869781782651174</v>
      </c>
      <c r="L898" s="107">
        <f t="shared" si="425"/>
        <v>52.01442267644417</v>
      </c>
      <c r="M898" s="106">
        <f t="shared" si="426"/>
        <v>47.98557732355582</v>
      </c>
      <c r="N898" s="20"/>
      <c r="O898" s="33"/>
      <c r="P898" s="38"/>
      <c r="Q898" s="33"/>
      <c r="R898" s="38"/>
      <c r="S898" s="34"/>
      <c r="T898" s="34"/>
      <c r="U898" s="34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spans="1:44" ht="35.25" thickTop="1">
      <c r="A899" s="69" t="s">
        <v>114</v>
      </c>
      <c r="B899" s="17" t="s">
        <v>42</v>
      </c>
      <c r="C899" s="71"/>
      <c r="D899" s="71"/>
      <c r="E899" s="71"/>
      <c r="F899" s="71"/>
      <c r="G899" s="72"/>
      <c r="H899" s="72"/>
      <c r="I899" s="73"/>
      <c r="J899" s="72"/>
      <c r="K899" s="72"/>
      <c r="L899" s="72"/>
      <c r="M899" s="58"/>
      <c r="N899" s="20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spans="1:44" ht="18.75">
      <c r="A900" s="48" t="s">
        <v>115</v>
      </c>
      <c r="B900" s="43" t="s">
        <v>108</v>
      </c>
      <c r="C900" s="75"/>
      <c r="D900" s="75"/>
      <c r="E900" s="75"/>
      <c r="F900" s="75"/>
      <c r="G900" s="76"/>
      <c r="H900" s="76"/>
      <c r="I900" s="77"/>
      <c r="J900" s="76"/>
      <c r="K900" s="76"/>
      <c r="L900" s="76"/>
      <c r="M900" s="59"/>
      <c r="N900" s="20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spans="1:44" ht="18.75">
      <c r="A901" s="49"/>
      <c r="B901" s="60" t="s">
        <v>19</v>
      </c>
      <c r="C901" s="78">
        <f>+'[2]พระดำริ 76'!$E$281</f>
        <v>13800</v>
      </c>
      <c r="D901" s="78">
        <f>+'[2]พระดำริ 76'!$F$281</f>
        <v>0</v>
      </c>
      <c r="E901" s="78">
        <f>+'[2]พระดำริ 76'!$G$281</f>
        <v>0</v>
      </c>
      <c r="F901" s="78">
        <f>+'[2]พระดำริ 76'!$H$281</f>
        <v>3443.79</v>
      </c>
      <c r="G901" s="85">
        <f>+D901+E901+F901</f>
        <v>3443.79</v>
      </c>
      <c r="H901" s="81">
        <f>+C901-D901-E901-F901</f>
        <v>10356.21</v>
      </c>
      <c r="I901" s="86">
        <f>+D901/C901*100</f>
        <v>0</v>
      </c>
      <c r="J901" s="81">
        <f>+E901/C901*100</f>
        <v>0</v>
      </c>
      <c r="K901" s="98">
        <f>+F901/C901*100</f>
        <v>24.955</v>
      </c>
      <c r="L901" s="81">
        <f>+G901/C901*100</f>
        <v>24.955</v>
      </c>
      <c r="M901" s="81">
        <f>+H901/C901*100</f>
        <v>75.045</v>
      </c>
      <c r="N901" s="39"/>
      <c r="O901" s="40"/>
      <c r="P901" s="40"/>
      <c r="Q901" s="40"/>
      <c r="R901" s="40"/>
      <c r="S901" s="41"/>
      <c r="T901" s="41"/>
      <c r="U901" s="41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spans="1:44" ht="18.75">
      <c r="A902" s="49"/>
      <c r="B902" s="61" t="s">
        <v>20</v>
      </c>
      <c r="C902" s="97">
        <f>+'[2]พระดำริ 76'!$E$282</f>
        <v>0</v>
      </c>
      <c r="D902" s="97">
        <f>+'[2]พระดำริ 76'!$F$282</f>
        <v>0</v>
      </c>
      <c r="E902" s="97">
        <f>+'[2]พระดำริ 76'!$G$282</f>
        <v>0</v>
      </c>
      <c r="F902" s="97">
        <f>+'[2]พระดำริ 76'!$H$282</f>
        <v>0</v>
      </c>
      <c r="G902" s="79">
        <f>+D902+E902+F902</f>
        <v>0</v>
      </c>
      <c r="H902" s="98">
        <f>+C902-D902-E902-F902</f>
        <v>0</v>
      </c>
      <c r="I902" s="80" t="e">
        <f>+D902/C902*100</f>
        <v>#DIV/0!</v>
      </c>
      <c r="J902" s="98" t="e">
        <f>+E902/C902*100</f>
        <v>#DIV/0!</v>
      </c>
      <c r="K902" s="98" t="e">
        <f>+F902/C902*100</f>
        <v>#DIV/0!</v>
      </c>
      <c r="L902" s="98" t="e">
        <f>+G902/C902*100</f>
        <v>#DIV/0!</v>
      </c>
      <c r="M902" s="98" t="e">
        <f>+H902/C902*100</f>
        <v>#DIV/0!</v>
      </c>
      <c r="N902" s="39"/>
      <c r="O902" s="40"/>
      <c r="P902" s="40"/>
      <c r="Q902" s="40"/>
      <c r="R902" s="40"/>
      <c r="S902" s="41"/>
      <c r="T902" s="41"/>
      <c r="U902" s="41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spans="1:44" ht="18.75">
      <c r="A903" s="49"/>
      <c r="B903" s="62" t="s">
        <v>21</v>
      </c>
      <c r="C903" s="97">
        <f>+'[2]พระดำริ 76'!$E$283</f>
        <v>0</v>
      </c>
      <c r="D903" s="97">
        <f>+'[2]พระดำริ 76'!$F$283</f>
        <v>0</v>
      </c>
      <c r="E903" s="97">
        <f>+'[2]พระดำริ 76'!$G$283</f>
        <v>0</v>
      </c>
      <c r="F903" s="97">
        <f>+'[2]พระดำริ 76'!$H$283</f>
        <v>0</v>
      </c>
      <c r="G903" s="79">
        <f>+D903+E903+F903</f>
        <v>0</v>
      </c>
      <c r="H903" s="98">
        <f>+C903-D903-E903-F903</f>
        <v>0</v>
      </c>
      <c r="I903" s="80" t="e">
        <f>+D903/C903*100</f>
        <v>#DIV/0!</v>
      </c>
      <c r="J903" s="98" t="e">
        <f>+E903/C903*100</f>
        <v>#DIV/0!</v>
      </c>
      <c r="K903" s="98" t="e">
        <f>+F903/C903*100</f>
        <v>#DIV/0!</v>
      </c>
      <c r="L903" s="98" t="e">
        <f>+G903/C903*100</f>
        <v>#DIV/0!</v>
      </c>
      <c r="M903" s="98" t="e">
        <f>+H903/C903*100</f>
        <v>#DIV/0!</v>
      </c>
      <c r="N903" s="39"/>
      <c r="O903" s="40"/>
      <c r="P903" s="40"/>
      <c r="Q903" s="40"/>
      <c r="R903" s="40"/>
      <c r="S903" s="41"/>
      <c r="T903" s="41"/>
      <c r="U903" s="41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spans="1:44" ht="18.75">
      <c r="A904" s="49"/>
      <c r="B904" s="63" t="s">
        <v>22</v>
      </c>
      <c r="C904" s="97">
        <f>+'[2]พระดำริ 76'!$E$284</f>
        <v>0</v>
      </c>
      <c r="D904" s="97">
        <f>+'[2]พระดำริ 76'!$F$284</f>
        <v>0</v>
      </c>
      <c r="E904" s="97">
        <f>+'[2]พระดำริ 76'!$G$284</f>
        <v>0</v>
      </c>
      <c r="F904" s="97">
        <f>+'[2]พระดำริ 76'!$H$284</f>
        <v>0</v>
      </c>
      <c r="G904" s="79">
        <f>+D904+E904+F904</f>
        <v>0</v>
      </c>
      <c r="H904" s="98">
        <f>+C904-D904-E904-F904</f>
        <v>0</v>
      </c>
      <c r="I904" s="80" t="e">
        <f>+D904/C904*100</f>
        <v>#DIV/0!</v>
      </c>
      <c r="J904" s="98" t="e">
        <f>+E904/C904*100</f>
        <v>#DIV/0!</v>
      </c>
      <c r="K904" s="98" t="e">
        <f>+F904/C904*100</f>
        <v>#DIV/0!</v>
      </c>
      <c r="L904" s="98" t="e">
        <f>+G904/C904*100</f>
        <v>#DIV/0!</v>
      </c>
      <c r="M904" s="98" t="e">
        <f>+H904/C904*100</f>
        <v>#DIV/0!</v>
      </c>
      <c r="N904" s="39"/>
      <c r="O904" s="40"/>
      <c r="P904" s="40"/>
      <c r="Q904" s="40"/>
      <c r="R904" s="40"/>
      <c r="S904" s="41"/>
      <c r="T904" s="41"/>
      <c r="U904" s="41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spans="1:44" ht="18.75">
      <c r="A905" s="49"/>
      <c r="B905" s="64" t="s">
        <v>13</v>
      </c>
      <c r="C905" s="108">
        <f aca="true" t="shared" si="432" ref="C905:H905">SUM(C901:C904)</f>
        <v>13800</v>
      </c>
      <c r="D905" s="108">
        <f t="shared" si="432"/>
        <v>0</v>
      </c>
      <c r="E905" s="108">
        <f t="shared" si="432"/>
        <v>0</v>
      </c>
      <c r="F905" s="108">
        <f t="shared" si="432"/>
        <v>3443.79</v>
      </c>
      <c r="G905" s="108">
        <f t="shared" si="432"/>
        <v>3443.79</v>
      </c>
      <c r="H905" s="108">
        <f t="shared" si="432"/>
        <v>10356.21</v>
      </c>
      <c r="I905" s="108">
        <f>+D905/C905*100</f>
        <v>0</v>
      </c>
      <c r="J905" s="108">
        <f>+E905/C905*100</f>
        <v>0</v>
      </c>
      <c r="K905" s="108">
        <f>+F905/C905*100</f>
        <v>24.955</v>
      </c>
      <c r="L905" s="108">
        <f>+G905/C905*100</f>
        <v>24.955</v>
      </c>
      <c r="M905" s="108">
        <f>+H905/C905*100</f>
        <v>75.045</v>
      </c>
      <c r="N905" s="20"/>
      <c r="O905" s="16"/>
      <c r="P905" s="42"/>
      <c r="Q905" s="16"/>
      <c r="R905" s="16"/>
      <c r="S905" s="25"/>
      <c r="T905" s="24"/>
      <c r="U905" s="24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spans="1:44" ht="18.75">
      <c r="A906" s="49"/>
      <c r="B906" s="17" t="s">
        <v>109</v>
      </c>
      <c r="C906" s="71"/>
      <c r="D906" s="71"/>
      <c r="E906" s="71"/>
      <c r="F906" s="71"/>
      <c r="G906" s="72"/>
      <c r="H906" s="72"/>
      <c r="I906" s="73"/>
      <c r="J906" s="72"/>
      <c r="K906" s="72"/>
      <c r="L906" s="72"/>
      <c r="M906" s="72"/>
      <c r="N906" s="20"/>
      <c r="O906" s="33"/>
      <c r="P906" s="38"/>
      <c r="Q906" s="33"/>
      <c r="R906" s="38"/>
      <c r="S906" s="41"/>
      <c r="T906" s="2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spans="1:44" ht="18.75">
      <c r="A907" s="49"/>
      <c r="B907" s="43" t="s">
        <v>107</v>
      </c>
      <c r="C907" s="75"/>
      <c r="D907" s="75"/>
      <c r="E907" s="75"/>
      <c r="F907" s="75"/>
      <c r="G907" s="76"/>
      <c r="H907" s="76"/>
      <c r="I907" s="77"/>
      <c r="J907" s="76"/>
      <c r="K907" s="76"/>
      <c r="L907" s="76"/>
      <c r="M907" s="76"/>
      <c r="N907" s="20"/>
      <c r="O907" s="33"/>
      <c r="P907" s="38"/>
      <c r="Q907" s="33"/>
      <c r="R907" s="38"/>
      <c r="S907" s="41"/>
      <c r="T907" s="2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spans="1:44" ht="18.75">
      <c r="A908" s="49"/>
      <c r="B908" s="60" t="s">
        <v>19</v>
      </c>
      <c r="C908" s="78">
        <f>+'[2]พระดำริ 76'!$E$336</f>
        <v>2395200</v>
      </c>
      <c r="D908" s="78">
        <f>+'[2]พระดำริ 76'!$F$336</f>
        <v>0</v>
      </c>
      <c r="E908" s="78">
        <f>+'[2]พระดำริ 76'!$G$336</f>
        <v>1797255</v>
      </c>
      <c r="F908" s="78">
        <f>+'[2]พระดำริ 76'!$H$336</f>
        <v>482033.1</v>
      </c>
      <c r="G908" s="85">
        <f>+D908+E908+F908</f>
        <v>2279288.1</v>
      </c>
      <c r="H908" s="85">
        <f>+C908-D908-E908-F908</f>
        <v>115911.90000000002</v>
      </c>
      <c r="I908" s="86">
        <f>+D908/C908*100</f>
        <v>0</v>
      </c>
      <c r="J908" s="81">
        <f>+E908/C908*100</f>
        <v>75.03569639278557</v>
      </c>
      <c r="K908" s="81">
        <f>+F908/C908*100</f>
        <v>20.1249624248497</v>
      </c>
      <c r="L908" s="81">
        <f>+G908/C908*100</f>
        <v>95.16065881763528</v>
      </c>
      <c r="M908" s="81">
        <f>+H908/C908*100</f>
        <v>4.8393411823647305</v>
      </c>
      <c r="N908" s="20"/>
      <c r="O908" s="33"/>
      <c r="P908" s="38"/>
      <c r="Q908" s="33"/>
      <c r="R908" s="38"/>
      <c r="S908" s="41"/>
      <c r="T908" s="2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spans="1:44" ht="18.75">
      <c r="A909" s="49"/>
      <c r="B909" s="61" t="s">
        <v>20</v>
      </c>
      <c r="C909" s="78">
        <f>+'[2]พระดำริ 76'!$E$337</f>
        <v>0</v>
      </c>
      <c r="D909" s="78">
        <f>+'[2]พระดำริ 76'!$F$337</f>
        <v>0</v>
      </c>
      <c r="E909" s="78">
        <f>+'[2]พระดำริ 76'!$G$337</f>
        <v>0</v>
      </c>
      <c r="F909" s="78">
        <f>+'[2]พระดำริ 76'!$H$337</f>
        <v>0</v>
      </c>
      <c r="G909" s="79">
        <f>+D909+E909+F909</f>
        <v>0</v>
      </c>
      <c r="H909" s="79">
        <f>+C909-D909-E909-F909</f>
        <v>0</v>
      </c>
      <c r="I909" s="80" t="e">
        <f>+D909/C909*100</f>
        <v>#DIV/0!</v>
      </c>
      <c r="J909" s="81" t="e">
        <f>+E909/C909*100</f>
        <v>#DIV/0!</v>
      </c>
      <c r="K909" s="81" t="e">
        <f>+F909/C909*100</f>
        <v>#DIV/0!</v>
      </c>
      <c r="L909" s="81" t="e">
        <f>+G909/C909*100</f>
        <v>#DIV/0!</v>
      </c>
      <c r="M909" s="81" t="e">
        <f>+H909/C909*100</f>
        <v>#DIV/0!</v>
      </c>
      <c r="N909" s="20"/>
      <c r="O909" s="33"/>
      <c r="P909" s="38"/>
      <c r="Q909" s="33"/>
      <c r="R909" s="38"/>
      <c r="S909" s="41"/>
      <c r="T909" s="2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spans="1:44" ht="18.75">
      <c r="A910" s="49"/>
      <c r="B910" s="62" t="s">
        <v>21</v>
      </c>
      <c r="C910" s="78">
        <f>+'[2]พระดำริ 76'!$E$338</f>
        <v>0</v>
      </c>
      <c r="D910" s="78">
        <f>+'[2]พระดำริ 76'!$F$338</f>
        <v>0</v>
      </c>
      <c r="E910" s="78">
        <f>+'[2]พระดำริ 76'!$G$338</f>
        <v>0</v>
      </c>
      <c r="F910" s="78">
        <f>+'[2]พระดำริ 76'!$H$338</f>
        <v>0</v>
      </c>
      <c r="G910" s="79">
        <f>+D910+E910+F910</f>
        <v>0</v>
      </c>
      <c r="H910" s="79">
        <f>+C910-D910-E910-F910</f>
        <v>0</v>
      </c>
      <c r="I910" s="80" t="e">
        <f>+D910/C910*100</f>
        <v>#DIV/0!</v>
      </c>
      <c r="J910" s="81" t="e">
        <f>+E910/C910*100</f>
        <v>#DIV/0!</v>
      </c>
      <c r="K910" s="81" t="e">
        <f>+F910/C910*100</f>
        <v>#DIV/0!</v>
      </c>
      <c r="L910" s="81" t="e">
        <f>+G910/C910*100</f>
        <v>#DIV/0!</v>
      </c>
      <c r="M910" s="81" t="e">
        <f>+H910/C910*100</f>
        <v>#DIV/0!</v>
      </c>
      <c r="N910" s="20"/>
      <c r="O910" s="33"/>
      <c r="P910" s="38"/>
      <c r="Q910" s="33"/>
      <c r="R910" s="38"/>
      <c r="S910" s="41"/>
      <c r="T910" s="2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spans="1:44" ht="18.75">
      <c r="A911" s="49"/>
      <c r="B911" s="64" t="s">
        <v>13</v>
      </c>
      <c r="C911" s="108">
        <f aca="true" t="shared" si="433" ref="C911:H911">SUM(C908:C910)</f>
        <v>2395200</v>
      </c>
      <c r="D911" s="108">
        <f t="shared" si="433"/>
        <v>0</v>
      </c>
      <c r="E911" s="108">
        <f t="shared" si="433"/>
        <v>1797255</v>
      </c>
      <c r="F911" s="108">
        <f t="shared" si="433"/>
        <v>482033.1</v>
      </c>
      <c r="G911" s="108">
        <f t="shared" si="433"/>
        <v>2279288.1</v>
      </c>
      <c r="H911" s="108">
        <f t="shared" si="433"/>
        <v>115911.90000000002</v>
      </c>
      <c r="I911" s="108">
        <f>+D911/C911*100</f>
        <v>0</v>
      </c>
      <c r="J911" s="108">
        <f>+E911/C911*100</f>
        <v>75.03569639278557</v>
      </c>
      <c r="K911" s="108">
        <f>+F911/C911*100</f>
        <v>20.1249624248497</v>
      </c>
      <c r="L911" s="108">
        <f>+G911/C911*100</f>
        <v>95.16065881763528</v>
      </c>
      <c r="M911" s="108">
        <f>+H911/C911*100</f>
        <v>4.8393411823647305</v>
      </c>
      <c r="N911" s="20"/>
      <c r="O911" s="16"/>
      <c r="P911" s="42"/>
      <c r="Q911" s="16"/>
      <c r="R911" s="16"/>
      <c r="S911" s="33"/>
      <c r="T911" s="36"/>
      <c r="U911" s="36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spans="1:44" ht="18.75">
      <c r="A912" s="49"/>
      <c r="B912" s="17" t="s">
        <v>133</v>
      </c>
      <c r="C912" s="70"/>
      <c r="D912" s="70"/>
      <c r="E912" s="70"/>
      <c r="F912" s="70"/>
      <c r="G912" s="72"/>
      <c r="H912" s="72"/>
      <c r="I912" s="73"/>
      <c r="J912" s="72"/>
      <c r="K912" s="72"/>
      <c r="L912" s="72"/>
      <c r="M912" s="72"/>
      <c r="N912" s="20"/>
      <c r="O912" s="33"/>
      <c r="P912" s="38"/>
      <c r="Q912" s="33"/>
      <c r="R912" s="38"/>
      <c r="S912" s="34"/>
      <c r="T912" s="34"/>
      <c r="U912" s="34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spans="1:44" ht="18.75">
      <c r="A913" s="49"/>
      <c r="B913" s="43" t="s">
        <v>110</v>
      </c>
      <c r="C913" s="74"/>
      <c r="D913" s="74"/>
      <c r="E913" s="74"/>
      <c r="F913" s="74"/>
      <c r="G913" s="76"/>
      <c r="H913" s="76"/>
      <c r="I913" s="77"/>
      <c r="J913" s="76"/>
      <c r="K913" s="76"/>
      <c r="L913" s="76"/>
      <c r="M913" s="76"/>
      <c r="N913" s="20"/>
      <c r="O913" s="33"/>
      <c r="P913" s="38"/>
      <c r="Q913" s="33"/>
      <c r="R913" s="38"/>
      <c r="S913" s="34"/>
      <c r="T913" s="34"/>
      <c r="U913" s="34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spans="1:44" ht="18.75">
      <c r="A914" s="49"/>
      <c r="B914" s="60" t="s">
        <v>19</v>
      </c>
      <c r="C914" s="78">
        <f>+'[2]พระดำริ 76'!$E$354</f>
        <v>0</v>
      </c>
      <c r="D914" s="78">
        <f>+'[2]พระดำริ 76'!$F$354</f>
        <v>0</v>
      </c>
      <c r="E914" s="78">
        <f>+'[2]พระดำริ 76'!$G$354</f>
        <v>0</v>
      </c>
      <c r="F914" s="78">
        <f>+'[2]พระดำริ 76'!$H$354</f>
        <v>0</v>
      </c>
      <c r="G914" s="85">
        <f>+D914+E914+F914</f>
        <v>0</v>
      </c>
      <c r="H914" s="85">
        <f>+C914-D914-E914-F914</f>
        <v>0</v>
      </c>
      <c r="I914" s="86" t="e">
        <f>+D914/C914*100</f>
        <v>#DIV/0!</v>
      </c>
      <c r="J914" s="81" t="e">
        <f>+E914/C914*100</f>
        <v>#DIV/0!</v>
      </c>
      <c r="K914" s="87" t="e">
        <f>+F914/C914*100</f>
        <v>#DIV/0!</v>
      </c>
      <c r="L914" s="87" t="e">
        <f>+G914/C914*100</f>
        <v>#DIV/0!</v>
      </c>
      <c r="M914" s="87" t="e">
        <f>+H914/C914*100</f>
        <v>#DIV/0!</v>
      </c>
      <c r="N914" s="20"/>
      <c r="O914" s="33"/>
      <c r="P914" s="38"/>
      <c r="Q914" s="33"/>
      <c r="R914" s="38"/>
      <c r="S914" s="34"/>
      <c r="T914" s="34"/>
      <c r="U914" s="34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spans="1:44" ht="18.75">
      <c r="A915" s="49"/>
      <c r="B915" s="64" t="s">
        <v>13</v>
      </c>
      <c r="C915" s="82">
        <f aca="true" t="shared" si="434" ref="C915:H915">SUM(C914:C914)</f>
        <v>0</v>
      </c>
      <c r="D915" s="82">
        <f t="shared" si="434"/>
        <v>0</v>
      </c>
      <c r="E915" s="82">
        <f t="shared" si="434"/>
        <v>0</v>
      </c>
      <c r="F915" s="82">
        <f t="shared" si="434"/>
        <v>0</v>
      </c>
      <c r="G915" s="82">
        <f t="shared" si="434"/>
        <v>0</v>
      </c>
      <c r="H915" s="82">
        <f t="shared" si="434"/>
        <v>0</v>
      </c>
      <c r="I915" s="83" t="e">
        <f>+D915/C915*100</f>
        <v>#DIV/0!</v>
      </c>
      <c r="J915" s="84" t="e">
        <f>+E915/C915*100</f>
        <v>#DIV/0!</v>
      </c>
      <c r="K915" s="84" t="e">
        <f>+F915/C915*100</f>
        <v>#DIV/0!</v>
      </c>
      <c r="L915" s="84" t="e">
        <f>+G915/C915*100</f>
        <v>#DIV/0!</v>
      </c>
      <c r="M915" s="84" t="e">
        <f>+H915/C915*100</f>
        <v>#DIV/0!</v>
      </c>
      <c r="N915" s="20"/>
      <c r="O915" s="33"/>
      <c r="P915" s="38"/>
      <c r="Q915" s="33"/>
      <c r="R915" s="38"/>
      <c r="S915" s="34"/>
      <c r="T915" s="34"/>
      <c r="U915" s="34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spans="1:44" ht="18.75">
      <c r="A916" s="49"/>
      <c r="B916" s="43" t="s">
        <v>130</v>
      </c>
      <c r="C916" s="74"/>
      <c r="D916" s="74"/>
      <c r="E916" s="74"/>
      <c r="F916" s="74"/>
      <c r="G916" s="76"/>
      <c r="H916" s="76"/>
      <c r="I916" s="77"/>
      <c r="J916" s="76"/>
      <c r="K916" s="76"/>
      <c r="L916" s="76"/>
      <c r="M916" s="76"/>
      <c r="N916" s="20"/>
      <c r="O916" s="33"/>
      <c r="P916" s="38"/>
      <c r="Q916" s="33"/>
      <c r="R916" s="38"/>
      <c r="S916" s="34"/>
      <c r="T916" s="34"/>
      <c r="U916" s="34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spans="1:44" ht="18.75">
      <c r="A917" s="49"/>
      <c r="B917" s="60" t="s">
        <v>19</v>
      </c>
      <c r="C917" s="78">
        <f>+'[2]พระดำริ 76'!$E$379</f>
        <v>0</v>
      </c>
      <c r="D917" s="78">
        <f>+'[2]พระดำริ 76'!$F$379</f>
        <v>0</v>
      </c>
      <c r="E917" s="78">
        <f>+'[2]พระดำริ 76'!$G$379</f>
        <v>0</v>
      </c>
      <c r="F917" s="78">
        <f>+'[2]พระดำริ 76'!$H$379</f>
        <v>0</v>
      </c>
      <c r="G917" s="85">
        <f>+D917+E917+F917</f>
        <v>0</v>
      </c>
      <c r="H917" s="85">
        <f>+C917-D917-E917-F917</f>
        <v>0</v>
      </c>
      <c r="I917" s="86" t="e">
        <f>+D917/C917*100</f>
        <v>#DIV/0!</v>
      </c>
      <c r="J917" s="81" t="e">
        <f>+E917/C917*100</f>
        <v>#DIV/0!</v>
      </c>
      <c r="K917" s="81" t="e">
        <f>+F917/C917*100</f>
        <v>#DIV/0!</v>
      </c>
      <c r="L917" s="81" t="e">
        <f>+G917/C917*100</f>
        <v>#DIV/0!</v>
      </c>
      <c r="M917" s="81" t="e">
        <f>+H917/C917*100</f>
        <v>#DIV/0!</v>
      </c>
      <c r="N917" s="20"/>
      <c r="O917" s="33"/>
      <c r="P917" s="38"/>
      <c r="Q917" s="33"/>
      <c r="R917" s="38"/>
      <c r="S917" s="34"/>
      <c r="T917" s="34"/>
      <c r="U917" s="34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spans="1:44" ht="18.75">
      <c r="A918" s="49"/>
      <c r="B918" s="61" t="s">
        <v>20</v>
      </c>
      <c r="C918" s="78">
        <f>+'[2]พระดำริ 76'!$E$380</f>
        <v>0</v>
      </c>
      <c r="D918" s="78">
        <f>+'[2]พระดำริ 76'!$F$380</f>
        <v>0</v>
      </c>
      <c r="E918" s="78">
        <f>+'[2]พระดำริ 76'!$G$380</f>
        <v>0</v>
      </c>
      <c r="F918" s="78">
        <f>+'[2]พระดำริ 76'!$H$380</f>
        <v>0</v>
      </c>
      <c r="G918" s="79">
        <f>+D918+E918+F918</f>
        <v>0</v>
      </c>
      <c r="H918" s="79">
        <f>+C918-D918-E918-F918</f>
        <v>0</v>
      </c>
      <c r="I918" s="80" t="e">
        <f>+D918/C918*100</f>
        <v>#DIV/0!</v>
      </c>
      <c r="J918" s="81" t="e">
        <f>+E918/C918*100</f>
        <v>#DIV/0!</v>
      </c>
      <c r="K918" s="81" t="e">
        <f>+F918/C918*100</f>
        <v>#DIV/0!</v>
      </c>
      <c r="L918" s="81" t="e">
        <f>+G918/C918*100</f>
        <v>#DIV/0!</v>
      </c>
      <c r="M918" s="81" t="e">
        <f>+H918/C918*100</f>
        <v>#DIV/0!</v>
      </c>
      <c r="N918" s="20"/>
      <c r="O918" s="33"/>
      <c r="P918" s="38"/>
      <c r="Q918" s="33"/>
      <c r="R918" s="38"/>
      <c r="S918" s="34"/>
      <c r="T918" s="34"/>
      <c r="U918" s="34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spans="1:44" ht="18.75">
      <c r="A919" s="49"/>
      <c r="B919" s="64" t="s">
        <v>13</v>
      </c>
      <c r="C919" s="82">
        <f aca="true" t="shared" si="435" ref="C919:H919">SUM(C917:C918)</f>
        <v>0</v>
      </c>
      <c r="D919" s="82">
        <f t="shared" si="435"/>
        <v>0</v>
      </c>
      <c r="E919" s="82">
        <f t="shared" si="435"/>
        <v>0</v>
      </c>
      <c r="F919" s="82">
        <f t="shared" si="435"/>
        <v>0</v>
      </c>
      <c r="G919" s="82">
        <f t="shared" si="435"/>
        <v>0</v>
      </c>
      <c r="H919" s="82">
        <f t="shared" si="435"/>
        <v>0</v>
      </c>
      <c r="I919" s="83" t="e">
        <f>+D919/C919*100</f>
        <v>#DIV/0!</v>
      </c>
      <c r="J919" s="84" t="e">
        <f>+E919/C919*100</f>
        <v>#DIV/0!</v>
      </c>
      <c r="K919" s="84" t="e">
        <f>+F919/C919*100</f>
        <v>#DIV/0!</v>
      </c>
      <c r="L919" s="84" t="e">
        <f>+G919/C919*100</f>
        <v>#DIV/0!</v>
      </c>
      <c r="M919" s="84" t="e">
        <f>+H919/C919*100</f>
        <v>#DIV/0!</v>
      </c>
      <c r="N919" s="20"/>
      <c r="O919" s="33"/>
      <c r="P919" s="38"/>
      <c r="Q919" s="33"/>
      <c r="R919" s="38"/>
      <c r="S919" s="34"/>
      <c r="T919" s="34"/>
      <c r="U919" s="34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spans="1:44" ht="18.75">
      <c r="A920" s="49"/>
      <c r="B920" s="17" t="s">
        <v>128</v>
      </c>
      <c r="C920" s="88"/>
      <c r="D920" s="88"/>
      <c r="E920" s="88"/>
      <c r="F920" s="88"/>
      <c r="G920" s="89"/>
      <c r="H920" s="89"/>
      <c r="I920" s="90"/>
      <c r="J920" s="89"/>
      <c r="K920" s="89"/>
      <c r="L920" s="89"/>
      <c r="M920" s="89"/>
      <c r="N920" s="20"/>
      <c r="O920" s="33"/>
      <c r="P920" s="38"/>
      <c r="Q920" s="33"/>
      <c r="R920" s="38"/>
      <c r="S920" s="34"/>
      <c r="T920" s="34"/>
      <c r="U920" s="34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spans="1:44" ht="18.75">
      <c r="A921" s="49"/>
      <c r="B921" s="43" t="s">
        <v>129</v>
      </c>
      <c r="C921" s="91"/>
      <c r="D921" s="91"/>
      <c r="E921" s="91"/>
      <c r="F921" s="91"/>
      <c r="G921" s="92"/>
      <c r="H921" s="92"/>
      <c r="I921" s="93"/>
      <c r="J921" s="92"/>
      <c r="K921" s="92"/>
      <c r="L921" s="92"/>
      <c r="M921" s="92"/>
      <c r="N921" s="20"/>
      <c r="O921" s="33"/>
      <c r="P921" s="38"/>
      <c r="Q921" s="33"/>
      <c r="R921" s="38"/>
      <c r="S921" s="34"/>
      <c r="T921" s="34"/>
      <c r="U921" s="34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spans="1:44" ht="18.75">
      <c r="A922" s="49"/>
      <c r="B922" s="66" t="s">
        <v>18</v>
      </c>
      <c r="C922" s="94">
        <f>+'[2]พระดำริ 76'!$E$402</f>
        <v>463400</v>
      </c>
      <c r="D922" s="94">
        <f>+'[2]พระดำริ 76'!$F$402</f>
        <v>0</v>
      </c>
      <c r="E922" s="94">
        <f>+'[2]พระดำริ 76'!$G$402</f>
        <v>0</v>
      </c>
      <c r="F922" s="94">
        <f>+'[2]พระดำริ 76'!$H$402</f>
        <v>335389.68</v>
      </c>
      <c r="G922" s="95">
        <f>+D922+E922+F922</f>
        <v>335389.68</v>
      </c>
      <c r="H922" s="95">
        <f>+C922-D922-E922-F922</f>
        <v>128010.32</v>
      </c>
      <c r="I922" s="96">
        <f>+D922/C922*100</f>
        <v>0</v>
      </c>
      <c r="J922" s="95">
        <f>+E922/C922*100</f>
        <v>0</v>
      </c>
      <c r="K922" s="95">
        <f>+F922/C922*100</f>
        <v>72.37584807941303</v>
      </c>
      <c r="L922" s="95">
        <f>+G922/C922*100</f>
        <v>72.37584807941303</v>
      </c>
      <c r="M922" s="95">
        <f>+H922/C922*100</f>
        <v>27.62415192058697</v>
      </c>
      <c r="N922" s="20"/>
      <c r="O922" s="33"/>
      <c r="P922" s="38"/>
      <c r="Q922" s="33"/>
      <c r="R922" s="38"/>
      <c r="S922" s="41"/>
      <c r="T922" s="2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spans="1:44" ht="18.75">
      <c r="A923" s="49"/>
      <c r="B923" s="62" t="s">
        <v>19</v>
      </c>
      <c r="C923" s="97">
        <f>+'[2]พระดำริ 76'!$E$403</f>
        <v>17400</v>
      </c>
      <c r="D923" s="97">
        <f>+'[2]พระดำริ 76'!$F$403</f>
        <v>0</v>
      </c>
      <c r="E923" s="97">
        <f>+'[2]พระดำริ 76'!$G$403</f>
        <v>0</v>
      </c>
      <c r="F923" s="97">
        <f>+'[2]พระดำริ 76'!$H$403</f>
        <v>8805</v>
      </c>
      <c r="G923" s="98">
        <f>+D923+E923+F923</f>
        <v>8805</v>
      </c>
      <c r="H923" s="98">
        <f>+C923-D923-E923-F923</f>
        <v>8595</v>
      </c>
      <c r="I923" s="80">
        <f>+D923/C923*100</f>
        <v>0</v>
      </c>
      <c r="J923" s="98">
        <f>+E923/C923*100</f>
        <v>0</v>
      </c>
      <c r="K923" s="98">
        <f>+F923/C923*100</f>
        <v>50.60344827586207</v>
      </c>
      <c r="L923" s="98">
        <f>+G923/C923*100</f>
        <v>50.60344827586207</v>
      </c>
      <c r="M923" s="98">
        <f>+H923/C923*100</f>
        <v>49.396551724137936</v>
      </c>
      <c r="N923" s="20"/>
      <c r="O923" s="16"/>
      <c r="P923" s="42"/>
      <c r="Q923" s="16"/>
      <c r="R923" s="16"/>
      <c r="S923" s="33"/>
      <c r="T923" s="36"/>
      <c r="U923" s="36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spans="1:44" ht="18.75">
      <c r="A924" s="49"/>
      <c r="B924" s="65" t="s">
        <v>13</v>
      </c>
      <c r="C924" s="82">
        <f aca="true" t="shared" si="436" ref="C924:H924">SUM(C922:C923)</f>
        <v>480800</v>
      </c>
      <c r="D924" s="82">
        <f t="shared" si="436"/>
        <v>0</v>
      </c>
      <c r="E924" s="82">
        <f t="shared" si="436"/>
        <v>0</v>
      </c>
      <c r="F924" s="82">
        <f t="shared" si="436"/>
        <v>344194.68</v>
      </c>
      <c r="G924" s="82">
        <f t="shared" si="436"/>
        <v>344194.68</v>
      </c>
      <c r="H924" s="82">
        <f t="shared" si="436"/>
        <v>136605.32</v>
      </c>
      <c r="I924" s="99">
        <f>+D924/C924*100</f>
        <v>0</v>
      </c>
      <c r="J924" s="100">
        <f>+E924/C924*100</f>
        <v>0</v>
      </c>
      <c r="K924" s="100">
        <f>+F924/C924*100</f>
        <v>71.58791181364393</v>
      </c>
      <c r="L924" s="100">
        <f>+G924/C924*100</f>
        <v>71.58791181364393</v>
      </c>
      <c r="M924" s="100">
        <f>+H924/C924*100</f>
        <v>28.412088186356076</v>
      </c>
      <c r="N924" s="20"/>
      <c r="O924" s="16"/>
      <c r="P924" s="42"/>
      <c r="Q924" s="16"/>
      <c r="R924" s="16"/>
      <c r="S924" s="33"/>
      <c r="T924" s="36"/>
      <c r="U924" s="36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spans="1:44" ht="19.5" thickBot="1">
      <c r="A925" s="49"/>
      <c r="B925" s="18" t="s">
        <v>132</v>
      </c>
      <c r="C925" s="101"/>
      <c r="D925" s="101"/>
      <c r="E925" s="101"/>
      <c r="F925" s="101"/>
      <c r="G925" s="102"/>
      <c r="H925" s="102"/>
      <c r="I925" s="103"/>
      <c r="J925" s="102"/>
      <c r="K925" s="102"/>
      <c r="L925" s="102"/>
      <c r="M925" s="102"/>
      <c r="N925" s="20"/>
      <c r="O925" s="16"/>
      <c r="P925" s="42"/>
      <c r="Q925" s="16"/>
      <c r="R925" s="16"/>
      <c r="S925" s="33"/>
      <c r="T925" s="36"/>
      <c r="U925" s="36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spans="1:44" ht="19.5" thickTop="1">
      <c r="A926" s="50"/>
      <c r="B926" s="60" t="s">
        <v>18</v>
      </c>
      <c r="C926" s="78">
        <f aca="true" t="shared" si="437" ref="C926:H926">+C922</f>
        <v>463400</v>
      </c>
      <c r="D926" s="78">
        <f t="shared" si="437"/>
        <v>0</v>
      </c>
      <c r="E926" s="78">
        <f t="shared" si="437"/>
        <v>0</v>
      </c>
      <c r="F926" s="78">
        <f t="shared" si="437"/>
        <v>335389.68</v>
      </c>
      <c r="G926" s="78">
        <f t="shared" si="437"/>
        <v>335389.68</v>
      </c>
      <c r="H926" s="78">
        <f t="shared" si="437"/>
        <v>128010.32</v>
      </c>
      <c r="I926" s="86">
        <f aca="true" t="shared" si="438" ref="I926:I931">+D926/C926*100</f>
        <v>0</v>
      </c>
      <c r="J926" s="81">
        <f aca="true" t="shared" si="439" ref="J926:J931">+E926/C926*100</f>
        <v>0</v>
      </c>
      <c r="K926" s="81">
        <f aca="true" t="shared" si="440" ref="K926:K931">+F926/C926*100</f>
        <v>72.37584807941303</v>
      </c>
      <c r="L926" s="81">
        <f aca="true" t="shared" si="441" ref="L926:L931">+G926/C926*100</f>
        <v>72.37584807941303</v>
      </c>
      <c r="M926" s="81">
        <f aca="true" t="shared" si="442" ref="M926:M931">+H926/C926*100</f>
        <v>27.62415192058697</v>
      </c>
      <c r="N926" s="20"/>
      <c r="O926" s="16"/>
      <c r="P926" s="42"/>
      <c r="Q926" s="16"/>
      <c r="R926" s="16"/>
      <c r="S926" s="33"/>
      <c r="T926" s="36"/>
      <c r="U926" s="36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spans="1:44" ht="18.75">
      <c r="A927" s="49"/>
      <c r="B927" s="62" t="s">
        <v>19</v>
      </c>
      <c r="C927" s="97">
        <f aca="true" t="shared" si="443" ref="C927:H927">+C901+C908+C914+C917+C923</f>
        <v>2426400</v>
      </c>
      <c r="D927" s="97">
        <f t="shared" si="443"/>
        <v>0</v>
      </c>
      <c r="E927" s="97">
        <f t="shared" si="443"/>
        <v>1797255</v>
      </c>
      <c r="F927" s="97">
        <f t="shared" si="443"/>
        <v>494281.88999999996</v>
      </c>
      <c r="G927" s="97">
        <f t="shared" si="443"/>
        <v>2291536.89</v>
      </c>
      <c r="H927" s="97">
        <f t="shared" si="443"/>
        <v>134863.11000000002</v>
      </c>
      <c r="I927" s="86">
        <f t="shared" si="438"/>
        <v>0</v>
      </c>
      <c r="J927" s="81">
        <f t="shared" si="439"/>
        <v>74.07084569732937</v>
      </c>
      <c r="K927" s="81">
        <f t="shared" si="440"/>
        <v>20.37099777448071</v>
      </c>
      <c r="L927" s="81">
        <f t="shared" si="441"/>
        <v>94.44184347181009</v>
      </c>
      <c r="M927" s="81">
        <f t="shared" si="442"/>
        <v>5.558156528189912</v>
      </c>
      <c r="N927" s="20"/>
      <c r="O927" s="16"/>
      <c r="P927" s="42"/>
      <c r="Q927" s="16"/>
      <c r="R927" s="16"/>
      <c r="S927" s="33"/>
      <c r="T927" s="36"/>
      <c r="U927" s="36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spans="1:44" ht="18.75">
      <c r="A928" s="49"/>
      <c r="B928" s="61" t="s">
        <v>20</v>
      </c>
      <c r="C928" s="104">
        <f aca="true" t="shared" si="444" ref="C928:H928">+C902+C909+C918</f>
        <v>0</v>
      </c>
      <c r="D928" s="104">
        <f t="shared" si="444"/>
        <v>0</v>
      </c>
      <c r="E928" s="104">
        <f t="shared" si="444"/>
        <v>0</v>
      </c>
      <c r="F928" s="104">
        <f t="shared" si="444"/>
        <v>0</v>
      </c>
      <c r="G928" s="104">
        <f t="shared" si="444"/>
        <v>0</v>
      </c>
      <c r="H928" s="104">
        <f t="shared" si="444"/>
        <v>0</v>
      </c>
      <c r="I928" s="104" t="e">
        <f t="shared" si="438"/>
        <v>#DIV/0!</v>
      </c>
      <c r="J928" s="104" t="e">
        <f t="shared" si="439"/>
        <v>#DIV/0!</v>
      </c>
      <c r="K928" s="104" t="e">
        <f t="shared" si="440"/>
        <v>#DIV/0!</v>
      </c>
      <c r="L928" s="104" t="e">
        <f t="shared" si="441"/>
        <v>#DIV/0!</v>
      </c>
      <c r="M928" s="104" t="e">
        <f t="shared" si="442"/>
        <v>#DIV/0!</v>
      </c>
      <c r="N928" s="20"/>
      <c r="O928" s="16"/>
      <c r="P928" s="42"/>
      <c r="Q928" s="16"/>
      <c r="R928" s="16"/>
      <c r="S928" s="33"/>
      <c r="T928" s="36"/>
      <c r="U928" s="36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spans="1:44" ht="18.75">
      <c r="A929" s="49"/>
      <c r="B929" s="62" t="s">
        <v>21</v>
      </c>
      <c r="C929" s="97">
        <f aca="true" t="shared" si="445" ref="C929:H929">+C903+C910</f>
        <v>0</v>
      </c>
      <c r="D929" s="97">
        <f t="shared" si="445"/>
        <v>0</v>
      </c>
      <c r="E929" s="97">
        <f t="shared" si="445"/>
        <v>0</v>
      </c>
      <c r="F929" s="97">
        <f t="shared" si="445"/>
        <v>0</v>
      </c>
      <c r="G929" s="97">
        <f t="shared" si="445"/>
        <v>0</v>
      </c>
      <c r="H929" s="97">
        <f t="shared" si="445"/>
        <v>0</v>
      </c>
      <c r="I929" s="86" t="e">
        <f t="shared" si="438"/>
        <v>#DIV/0!</v>
      </c>
      <c r="J929" s="81" t="e">
        <f t="shared" si="439"/>
        <v>#DIV/0!</v>
      </c>
      <c r="K929" s="81" t="e">
        <f t="shared" si="440"/>
        <v>#DIV/0!</v>
      </c>
      <c r="L929" s="81" t="e">
        <f t="shared" si="441"/>
        <v>#DIV/0!</v>
      </c>
      <c r="M929" s="81" t="e">
        <f t="shared" si="442"/>
        <v>#DIV/0!</v>
      </c>
      <c r="N929" s="20"/>
      <c r="O929" s="16"/>
      <c r="P929" s="42"/>
      <c r="Q929" s="16"/>
      <c r="R929" s="16"/>
      <c r="S929" s="33"/>
      <c r="T929" s="36"/>
      <c r="U929" s="36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spans="1:44" ht="18.75">
      <c r="A930" s="49"/>
      <c r="B930" s="67" t="s">
        <v>22</v>
      </c>
      <c r="C930" s="105">
        <f aca="true" t="shared" si="446" ref="C930:H930">+C904</f>
        <v>0</v>
      </c>
      <c r="D930" s="105">
        <f t="shared" si="446"/>
        <v>0</v>
      </c>
      <c r="E930" s="105">
        <f t="shared" si="446"/>
        <v>0</v>
      </c>
      <c r="F930" s="105">
        <f t="shared" si="446"/>
        <v>0</v>
      </c>
      <c r="G930" s="105">
        <f t="shared" si="446"/>
        <v>0</v>
      </c>
      <c r="H930" s="105">
        <f t="shared" si="446"/>
        <v>0</v>
      </c>
      <c r="I930" s="86" t="e">
        <f t="shared" si="438"/>
        <v>#DIV/0!</v>
      </c>
      <c r="J930" s="81" t="e">
        <f t="shared" si="439"/>
        <v>#DIV/0!</v>
      </c>
      <c r="K930" s="81" t="e">
        <f t="shared" si="440"/>
        <v>#DIV/0!</v>
      </c>
      <c r="L930" s="81" t="e">
        <f t="shared" si="441"/>
        <v>#DIV/0!</v>
      </c>
      <c r="M930" s="81" t="e">
        <f t="shared" si="442"/>
        <v>#DIV/0!</v>
      </c>
      <c r="N930" s="20"/>
      <c r="O930" s="33"/>
      <c r="P930" s="38"/>
      <c r="Q930" s="33"/>
      <c r="R930" s="38"/>
      <c r="S930" s="34"/>
      <c r="T930" s="34"/>
      <c r="U930" s="34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spans="1:44" ht="19.5" thickBot="1">
      <c r="A931" s="109"/>
      <c r="B931" s="68" t="s">
        <v>14</v>
      </c>
      <c r="C931" s="106">
        <f aca="true" t="shared" si="447" ref="C931:H931">SUM(C926:C930)</f>
        <v>2889800</v>
      </c>
      <c r="D931" s="106">
        <f t="shared" si="447"/>
        <v>0</v>
      </c>
      <c r="E931" s="106">
        <f t="shared" si="447"/>
        <v>1797255</v>
      </c>
      <c r="F931" s="106">
        <f t="shared" si="447"/>
        <v>829671.57</v>
      </c>
      <c r="G931" s="106">
        <f t="shared" si="447"/>
        <v>2626926.5700000003</v>
      </c>
      <c r="H931" s="106">
        <f t="shared" si="447"/>
        <v>262873.43000000005</v>
      </c>
      <c r="I931" s="106">
        <f t="shared" si="438"/>
        <v>0</v>
      </c>
      <c r="J931" s="106">
        <f t="shared" si="439"/>
        <v>62.19305834313793</v>
      </c>
      <c r="K931" s="106">
        <f t="shared" si="440"/>
        <v>28.710345698664263</v>
      </c>
      <c r="L931" s="107">
        <f t="shared" si="441"/>
        <v>90.90340404180222</v>
      </c>
      <c r="M931" s="106">
        <f t="shared" si="442"/>
        <v>9.0965959581978</v>
      </c>
      <c r="N931" s="20"/>
      <c r="O931" s="33"/>
      <c r="P931" s="38"/>
      <c r="Q931" s="33"/>
      <c r="R931" s="38"/>
      <c r="S931" s="34"/>
      <c r="T931" s="34"/>
      <c r="U931" s="34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spans="1:44" ht="35.25" thickTop="1">
      <c r="A932" s="69" t="s">
        <v>116</v>
      </c>
      <c r="B932" s="17" t="s">
        <v>42</v>
      </c>
      <c r="C932" s="71"/>
      <c r="D932" s="71"/>
      <c r="E932" s="71"/>
      <c r="F932" s="71"/>
      <c r="G932" s="72"/>
      <c r="H932" s="72"/>
      <c r="I932" s="73"/>
      <c r="J932" s="72"/>
      <c r="K932" s="72"/>
      <c r="L932" s="72"/>
      <c r="M932" s="58"/>
      <c r="N932" s="20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spans="1:44" ht="18.75">
      <c r="A933" s="48" t="s">
        <v>117</v>
      </c>
      <c r="B933" s="43" t="s">
        <v>108</v>
      </c>
      <c r="C933" s="75"/>
      <c r="D933" s="75"/>
      <c r="E933" s="75"/>
      <c r="F933" s="75"/>
      <c r="G933" s="76"/>
      <c r="H933" s="76"/>
      <c r="I933" s="77"/>
      <c r="J933" s="76"/>
      <c r="K933" s="76"/>
      <c r="L933" s="76"/>
      <c r="M933" s="59"/>
      <c r="N933" s="20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spans="1:44" ht="18.75">
      <c r="A934" s="49"/>
      <c r="B934" s="60" t="s">
        <v>19</v>
      </c>
      <c r="C934" s="78">
        <f>+'[2]กองด่าน 77'!$E$281</f>
        <v>617050</v>
      </c>
      <c r="D934" s="78">
        <f>+'[2]กองด่าน 77'!$F$281</f>
        <v>0</v>
      </c>
      <c r="E934" s="78">
        <f>+'[2]กองด่าน 77'!$G$281</f>
        <v>0</v>
      </c>
      <c r="F934" s="78">
        <f>+'[2]กองด่าน 77'!$H$281</f>
        <v>401484.11000000004</v>
      </c>
      <c r="G934" s="85">
        <f>+D934+E934+F934</f>
        <v>401484.11000000004</v>
      </c>
      <c r="H934" s="81">
        <f>+C934-D934-E934-F934</f>
        <v>215565.88999999996</v>
      </c>
      <c r="I934" s="86">
        <f>+D934/C934*100</f>
        <v>0</v>
      </c>
      <c r="J934" s="81">
        <f>+E934/C934*100</f>
        <v>0</v>
      </c>
      <c r="K934" s="98">
        <f>+F934/C934*100</f>
        <v>65.06508548739973</v>
      </c>
      <c r="L934" s="81">
        <f>+G934/C934*100</f>
        <v>65.06508548739973</v>
      </c>
      <c r="M934" s="81">
        <f>+H934/C934*100</f>
        <v>34.934914512600265</v>
      </c>
      <c r="N934" s="39"/>
      <c r="O934" s="40"/>
      <c r="P934" s="40"/>
      <c r="Q934" s="40"/>
      <c r="R934" s="40"/>
      <c r="S934" s="41"/>
      <c r="T934" s="41"/>
      <c r="U934" s="41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spans="1:44" ht="18.75">
      <c r="A935" s="49"/>
      <c r="B935" s="61" t="s">
        <v>20</v>
      </c>
      <c r="C935" s="97">
        <f>+'[2]กองด่าน 77'!$E$282</f>
        <v>2517600</v>
      </c>
      <c r="D935" s="97">
        <f>+'[2]กองด่าน 77'!$F$282</f>
        <v>0</v>
      </c>
      <c r="E935" s="97">
        <f>+'[2]กองด่าน 77'!$G$282</f>
        <v>2142800</v>
      </c>
      <c r="F935" s="97">
        <f>+'[2]กองด่าน 77'!$H$282</f>
        <v>374800</v>
      </c>
      <c r="G935" s="79">
        <f>+D935+E935+F935</f>
        <v>2517600</v>
      </c>
      <c r="H935" s="98">
        <f>+C935-D935-E935-F935</f>
        <v>0</v>
      </c>
      <c r="I935" s="80">
        <f>+D935/C935*100</f>
        <v>0</v>
      </c>
      <c r="J935" s="98">
        <f>+E935/C935*100</f>
        <v>85.11280584683826</v>
      </c>
      <c r="K935" s="98">
        <f>+F935/C935*100</f>
        <v>14.887194153161742</v>
      </c>
      <c r="L935" s="98">
        <f>+G935/C935*100</f>
        <v>100</v>
      </c>
      <c r="M935" s="98">
        <f>+H935/C935*100</f>
        <v>0</v>
      </c>
      <c r="N935" s="39"/>
      <c r="O935" s="40"/>
      <c r="P935" s="40"/>
      <c r="Q935" s="40"/>
      <c r="R935" s="40"/>
      <c r="S935" s="41"/>
      <c r="T935" s="41"/>
      <c r="U935" s="41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spans="1:44" ht="18.75">
      <c r="A936" s="49"/>
      <c r="B936" s="62" t="s">
        <v>21</v>
      </c>
      <c r="C936" s="97">
        <f>+'[2]กองด่าน 77'!$E$283</f>
        <v>0</v>
      </c>
      <c r="D936" s="97">
        <f>+'[2]กองด่าน 77'!$F$283</f>
        <v>0</v>
      </c>
      <c r="E936" s="97">
        <f>+'[2]กองด่าน 77'!$G$283</f>
        <v>0</v>
      </c>
      <c r="F936" s="97">
        <f>+'[2]กองด่าน 77'!$H$283</f>
        <v>0</v>
      </c>
      <c r="G936" s="79">
        <f>+D936+E936+F936</f>
        <v>0</v>
      </c>
      <c r="H936" s="98">
        <f>+C936-D936-E936-F936</f>
        <v>0</v>
      </c>
      <c r="I936" s="80" t="e">
        <f>+D936/C936*100</f>
        <v>#DIV/0!</v>
      </c>
      <c r="J936" s="98" t="e">
        <f>+E936/C936*100</f>
        <v>#DIV/0!</v>
      </c>
      <c r="K936" s="98" t="e">
        <f>+F936/C936*100</f>
        <v>#DIV/0!</v>
      </c>
      <c r="L936" s="98" t="e">
        <f>+G936/C936*100</f>
        <v>#DIV/0!</v>
      </c>
      <c r="M936" s="98" t="e">
        <f>+H936/C936*100</f>
        <v>#DIV/0!</v>
      </c>
      <c r="N936" s="39"/>
      <c r="O936" s="40"/>
      <c r="P936" s="40"/>
      <c r="Q936" s="40"/>
      <c r="R936" s="40"/>
      <c r="S936" s="41"/>
      <c r="T936" s="41"/>
      <c r="U936" s="41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spans="1:44" ht="18.75">
      <c r="A937" s="49"/>
      <c r="B937" s="63" t="s">
        <v>22</v>
      </c>
      <c r="C937" s="97">
        <f>+'[2]กองด่าน 77'!$E$284</f>
        <v>0</v>
      </c>
      <c r="D937" s="97">
        <f>+'[2]กองด่าน 77'!$F$284</f>
        <v>0</v>
      </c>
      <c r="E937" s="97">
        <f>+'[2]กองด่าน 77'!$G$284</f>
        <v>0</v>
      </c>
      <c r="F937" s="97">
        <f>+'[2]กองด่าน 77'!$H$284</f>
        <v>0</v>
      </c>
      <c r="G937" s="79">
        <f>+D937+E937+F937</f>
        <v>0</v>
      </c>
      <c r="H937" s="98">
        <f>+C937-D937-E937-F937</f>
        <v>0</v>
      </c>
      <c r="I937" s="80" t="e">
        <f>+D937/C937*100</f>
        <v>#DIV/0!</v>
      </c>
      <c r="J937" s="98" t="e">
        <f>+E937/C937*100</f>
        <v>#DIV/0!</v>
      </c>
      <c r="K937" s="98" t="e">
        <f>+F937/C937*100</f>
        <v>#DIV/0!</v>
      </c>
      <c r="L937" s="98" t="e">
        <f>+G937/C937*100</f>
        <v>#DIV/0!</v>
      </c>
      <c r="M937" s="98" t="e">
        <f>+H937/C937*100</f>
        <v>#DIV/0!</v>
      </c>
      <c r="N937" s="39"/>
      <c r="O937" s="40"/>
      <c r="P937" s="40"/>
      <c r="Q937" s="40"/>
      <c r="R937" s="40"/>
      <c r="S937" s="41"/>
      <c r="T937" s="41"/>
      <c r="U937" s="41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spans="1:44" ht="18.75">
      <c r="A938" s="49"/>
      <c r="B938" s="64" t="s">
        <v>13</v>
      </c>
      <c r="C938" s="108">
        <f aca="true" t="shared" si="448" ref="C938:H938">SUM(C934:C937)</f>
        <v>3134650</v>
      </c>
      <c r="D938" s="108">
        <f t="shared" si="448"/>
        <v>0</v>
      </c>
      <c r="E938" s="108">
        <f t="shared" si="448"/>
        <v>2142800</v>
      </c>
      <c r="F938" s="108">
        <f t="shared" si="448"/>
        <v>776284.1100000001</v>
      </c>
      <c r="G938" s="108">
        <f t="shared" si="448"/>
        <v>2919084.11</v>
      </c>
      <c r="H938" s="108">
        <f t="shared" si="448"/>
        <v>215565.88999999996</v>
      </c>
      <c r="I938" s="108">
        <f>+D938/C938*100</f>
        <v>0</v>
      </c>
      <c r="J938" s="108">
        <f>+E938/C938*100</f>
        <v>68.35850892444132</v>
      </c>
      <c r="K938" s="108">
        <f>+F938/C938*100</f>
        <v>24.76461837844736</v>
      </c>
      <c r="L938" s="108">
        <f>+G938/C938*100</f>
        <v>93.12312730288868</v>
      </c>
      <c r="M938" s="108">
        <f>+H938/C938*100</f>
        <v>6.876872697111319</v>
      </c>
      <c r="N938" s="20"/>
      <c r="O938" s="16"/>
      <c r="P938" s="42"/>
      <c r="Q938" s="16"/>
      <c r="R938" s="16"/>
      <c r="S938" s="25"/>
      <c r="T938" s="24"/>
      <c r="U938" s="24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spans="1:44" ht="18.75">
      <c r="A939" s="49"/>
      <c r="B939" s="17" t="s">
        <v>109</v>
      </c>
      <c r="C939" s="71"/>
      <c r="D939" s="71"/>
      <c r="E939" s="71"/>
      <c r="F939" s="71"/>
      <c r="G939" s="72"/>
      <c r="H939" s="72"/>
      <c r="I939" s="73"/>
      <c r="J939" s="72"/>
      <c r="K939" s="72"/>
      <c r="L939" s="72"/>
      <c r="M939" s="72"/>
      <c r="N939" s="20"/>
      <c r="O939" s="33"/>
      <c r="P939" s="38"/>
      <c r="Q939" s="33"/>
      <c r="R939" s="38"/>
      <c r="S939" s="41"/>
      <c r="T939" s="2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spans="1:44" ht="18.75">
      <c r="A940" s="49"/>
      <c r="B940" s="43" t="s">
        <v>107</v>
      </c>
      <c r="C940" s="75"/>
      <c r="D940" s="75"/>
      <c r="E940" s="75"/>
      <c r="F940" s="75"/>
      <c r="G940" s="76"/>
      <c r="H940" s="76"/>
      <c r="I940" s="77"/>
      <c r="J940" s="76"/>
      <c r="K940" s="76"/>
      <c r="L940" s="76"/>
      <c r="M940" s="76"/>
      <c r="N940" s="20"/>
      <c r="O940" s="33"/>
      <c r="P940" s="38"/>
      <c r="Q940" s="33"/>
      <c r="R940" s="38"/>
      <c r="S940" s="41"/>
      <c r="T940" s="2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spans="1:44" ht="18.75">
      <c r="A941" s="49"/>
      <c r="B941" s="60" t="s">
        <v>19</v>
      </c>
      <c r="C941" s="78">
        <f>+'[2]กองด่าน 77'!$E$336</f>
        <v>5543553</v>
      </c>
      <c r="D941" s="78">
        <f>+'[2]กองด่าน 77'!$F$336</f>
        <v>0</v>
      </c>
      <c r="E941" s="78">
        <f>+'[2]กองด่าน 77'!$G$336</f>
        <v>22037.5</v>
      </c>
      <c r="F941" s="78">
        <f>+'[2]กองด่าน 77'!$H$336</f>
        <v>2787780.5</v>
      </c>
      <c r="G941" s="85">
        <f>+D941+E941+F941</f>
        <v>2809818</v>
      </c>
      <c r="H941" s="85">
        <f>+C941-D941-E941-F941</f>
        <v>2733735</v>
      </c>
      <c r="I941" s="86">
        <f>+D941/C941*100</f>
        <v>0</v>
      </c>
      <c r="J941" s="81">
        <f>+E941/C941*100</f>
        <v>0.39753385599452196</v>
      </c>
      <c r="K941" s="81">
        <f>+F941/C941*100</f>
        <v>50.28869571554561</v>
      </c>
      <c r="L941" s="81">
        <f>+G941/C941*100</f>
        <v>50.68622957154013</v>
      </c>
      <c r="M941" s="81">
        <f>+H941/C941*100</f>
        <v>49.31377042845987</v>
      </c>
      <c r="N941" s="20"/>
      <c r="O941" s="33"/>
      <c r="P941" s="38"/>
      <c r="Q941" s="33"/>
      <c r="R941" s="38"/>
      <c r="S941" s="41"/>
      <c r="T941" s="2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spans="1:44" ht="18.75">
      <c r="A942" s="49"/>
      <c r="B942" s="61" t="s">
        <v>20</v>
      </c>
      <c r="C942" s="78">
        <f>+'[2]กองด่าน 77'!$E$337</f>
        <v>572225.2</v>
      </c>
      <c r="D942" s="78">
        <f>+'[2]กองด่าน 77'!$F$337</f>
        <v>0</v>
      </c>
      <c r="E942" s="78">
        <f>+'[2]กองด่าน 77'!$G$337</f>
        <v>398425.2</v>
      </c>
      <c r="F942" s="78">
        <f>+'[2]กองด่าน 77'!$H$337</f>
        <v>173800</v>
      </c>
      <c r="G942" s="79">
        <f>+D942+E942+F942</f>
        <v>572225.2</v>
      </c>
      <c r="H942" s="79">
        <f>+C942-D942-E942-F942</f>
        <v>0</v>
      </c>
      <c r="I942" s="80">
        <f>+D942/C942*100</f>
        <v>0</v>
      </c>
      <c r="J942" s="81">
        <f>+E942/C942*100</f>
        <v>69.62734252179038</v>
      </c>
      <c r="K942" s="81">
        <f>+F942/C942*100</f>
        <v>30.372657478209632</v>
      </c>
      <c r="L942" s="81">
        <f>+G942/C942*100</f>
        <v>100</v>
      </c>
      <c r="M942" s="81">
        <f>+H942/C942*100</f>
        <v>0</v>
      </c>
      <c r="N942" s="20"/>
      <c r="O942" s="33"/>
      <c r="P942" s="38"/>
      <c r="Q942" s="33"/>
      <c r="R942" s="38"/>
      <c r="S942" s="41"/>
      <c r="T942" s="2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spans="1:44" ht="18.75">
      <c r="A943" s="49"/>
      <c r="B943" s="62" t="s">
        <v>21</v>
      </c>
      <c r="C943" s="78">
        <f>+'[2]กองด่าน 77'!$E$338</f>
        <v>0</v>
      </c>
      <c r="D943" s="78">
        <f>+'[2]กองด่าน 77'!$F$338</f>
        <v>0</v>
      </c>
      <c r="E943" s="78">
        <f>+'[2]กองด่าน 77'!$G$338</f>
        <v>0</v>
      </c>
      <c r="F943" s="78">
        <f>+'[2]กองด่าน 77'!$H$338</f>
        <v>0</v>
      </c>
      <c r="G943" s="79">
        <f>+D943+E943+F943</f>
        <v>0</v>
      </c>
      <c r="H943" s="79">
        <f>+C943-D943-E943-F943</f>
        <v>0</v>
      </c>
      <c r="I943" s="80" t="e">
        <f>+D943/C943*100</f>
        <v>#DIV/0!</v>
      </c>
      <c r="J943" s="81" t="e">
        <f>+E943/C943*100</f>
        <v>#DIV/0!</v>
      </c>
      <c r="K943" s="81" t="e">
        <f>+F943/C943*100</f>
        <v>#DIV/0!</v>
      </c>
      <c r="L943" s="81" t="e">
        <f>+G943/C943*100</f>
        <v>#DIV/0!</v>
      </c>
      <c r="M943" s="81" t="e">
        <f>+H943/C943*100</f>
        <v>#DIV/0!</v>
      </c>
      <c r="N943" s="20"/>
      <c r="O943" s="33"/>
      <c r="P943" s="38"/>
      <c r="Q943" s="33"/>
      <c r="R943" s="38"/>
      <c r="S943" s="41"/>
      <c r="T943" s="2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spans="1:44" ht="18.75">
      <c r="A944" s="49"/>
      <c r="B944" s="64" t="s">
        <v>13</v>
      </c>
      <c r="C944" s="108">
        <f aca="true" t="shared" si="449" ref="C944:H944">SUM(C941:C943)</f>
        <v>6115778.2</v>
      </c>
      <c r="D944" s="108">
        <f t="shared" si="449"/>
        <v>0</v>
      </c>
      <c r="E944" s="108">
        <f t="shared" si="449"/>
        <v>420462.7</v>
      </c>
      <c r="F944" s="108">
        <f t="shared" si="449"/>
        <v>2961580.5</v>
      </c>
      <c r="G944" s="108">
        <f t="shared" si="449"/>
        <v>3382043.2</v>
      </c>
      <c r="H944" s="108">
        <f t="shared" si="449"/>
        <v>2733735</v>
      </c>
      <c r="I944" s="108">
        <f>+D944/C944*100</f>
        <v>0</v>
      </c>
      <c r="J944" s="108">
        <f>+E944/C944*100</f>
        <v>6.875048215450325</v>
      </c>
      <c r="K944" s="108">
        <f>+F944/C944*100</f>
        <v>48.42524374085378</v>
      </c>
      <c r="L944" s="108">
        <f>+G944/C944*100</f>
        <v>55.30029195630411</v>
      </c>
      <c r="M944" s="108">
        <f>+H944/C944*100</f>
        <v>44.69970804369589</v>
      </c>
      <c r="N944" s="20"/>
      <c r="O944" s="16"/>
      <c r="P944" s="42"/>
      <c r="Q944" s="16"/>
      <c r="R944" s="16"/>
      <c r="S944" s="33"/>
      <c r="T944" s="36"/>
      <c r="U944" s="36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spans="1:44" ht="18.75">
      <c r="A945" s="49"/>
      <c r="B945" s="17" t="s">
        <v>133</v>
      </c>
      <c r="C945" s="70"/>
      <c r="D945" s="70"/>
      <c r="E945" s="70"/>
      <c r="F945" s="70"/>
      <c r="G945" s="72"/>
      <c r="H945" s="72"/>
      <c r="I945" s="73"/>
      <c r="J945" s="72"/>
      <c r="K945" s="72"/>
      <c r="L945" s="72"/>
      <c r="M945" s="72"/>
      <c r="N945" s="20"/>
      <c r="O945" s="33"/>
      <c r="P945" s="38"/>
      <c r="Q945" s="33"/>
      <c r="R945" s="38"/>
      <c r="S945" s="34"/>
      <c r="T945" s="34"/>
      <c r="U945" s="34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spans="1:44" ht="18.75">
      <c r="A946" s="49"/>
      <c r="B946" s="43" t="s">
        <v>110</v>
      </c>
      <c r="C946" s="74"/>
      <c r="D946" s="74"/>
      <c r="E946" s="74"/>
      <c r="F946" s="74"/>
      <c r="G946" s="76"/>
      <c r="H946" s="76"/>
      <c r="I946" s="77"/>
      <c r="J946" s="76"/>
      <c r="K946" s="76"/>
      <c r="L946" s="76"/>
      <c r="M946" s="76"/>
      <c r="N946" s="20"/>
      <c r="O946" s="33"/>
      <c r="P946" s="38"/>
      <c r="Q946" s="33"/>
      <c r="R946" s="38"/>
      <c r="S946" s="34"/>
      <c r="T946" s="34"/>
      <c r="U946" s="34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spans="1:44" ht="18.75">
      <c r="A947" s="49"/>
      <c r="B947" s="60" t="s">
        <v>19</v>
      </c>
      <c r="C947" s="78">
        <f>+'[2]กองด่าน 77'!$E$354</f>
        <v>0</v>
      </c>
      <c r="D947" s="78">
        <f>+'[2]กองด่าน 77'!$F$354</f>
        <v>0</v>
      </c>
      <c r="E947" s="78">
        <f>+'[2]กองด่าน 77'!$G$354</f>
        <v>0</v>
      </c>
      <c r="F947" s="78">
        <f>+'[2]กองด่าน 77'!$H$354</f>
        <v>0</v>
      </c>
      <c r="G947" s="85">
        <f>+D947+E947+F947</f>
        <v>0</v>
      </c>
      <c r="H947" s="85">
        <f>+C947-D947-E947-F947</f>
        <v>0</v>
      </c>
      <c r="I947" s="86" t="e">
        <f>+D947/C947*100</f>
        <v>#DIV/0!</v>
      </c>
      <c r="J947" s="81" t="e">
        <f>+E947/C947*100</f>
        <v>#DIV/0!</v>
      </c>
      <c r="K947" s="87" t="e">
        <f>+F947/C947*100</f>
        <v>#DIV/0!</v>
      </c>
      <c r="L947" s="87" t="e">
        <f>+G947/C947*100</f>
        <v>#DIV/0!</v>
      </c>
      <c r="M947" s="87" t="e">
        <f>+H947/C947*100</f>
        <v>#DIV/0!</v>
      </c>
      <c r="N947" s="20"/>
      <c r="O947" s="33"/>
      <c r="P947" s="38"/>
      <c r="Q947" s="33"/>
      <c r="R947" s="38"/>
      <c r="S947" s="34"/>
      <c r="T947" s="34"/>
      <c r="U947" s="34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spans="1:44" ht="18.75">
      <c r="A948" s="49"/>
      <c r="B948" s="64" t="s">
        <v>13</v>
      </c>
      <c r="C948" s="82">
        <f aca="true" t="shared" si="450" ref="C948:H948">SUM(C947:C947)</f>
        <v>0</v>
      </c>
      <c r="D948" s="82">
        <f t="shared" si="450"/>
        <v>0</v>
      </c>
      <c r="E948" s="82">
        <f t="shared" si="450"/>
        <v>0</v>
      </c>
      <c r="F948" s="82">
        <f t="shared" si="450"/>
        <v>0</v>
      </c>
      <c r="G948" s="82">
        <f t="shared" si="450"/>
        <v>0</v>
      </c>
      <c r="H948" s="82">
        <f t="shared" si="450"/>
        <v>0</v>
      </c>
      <c r="I948" s="83" t="e">
        <f>+D948/C948*100</f>
        <v>#DIV/0!</v>
      </c>
      <c r="J948" s="84" t="e">
        <f>+E948/C948*100</f>
        <v>#DIV/0!</v>
      </c>
      <c r="K948" s="84" t="e">
        <f>+F948/C948*100</f>
        <v>#DIV/0!</v>
      </c>
      <c r="L948" s="84" t="e">
        <f>+G948/C948*100</f>
        <v>#DIV/0!</v>
      </c>
      <c r="M948" s="84" t="e">
        <f>+H948/C948*100</f>
        <v>#DIV/0!</v>
      </c>
      <c r="N948" s="20"/>
      <c r="O948" s="33"/>
      <c r="P948" s="38"/>
      <c r="Q948" s="33"/>
      <c r="R948" s="38"/>
      <c r="S948" s="34"/>
      <c r="T948" s="34"/>
      <c r="U948" s="34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spans="1:44" ht="18.75">
      <c r="A949" s="49"/>
      <c r="B949" s="43" t="s">
        <v>130</v>
      </c>
      <c r="C949" s="74"/>
      <c r="D949" s="74"/>
      <c r="E949" s="74"/>
      <c r="F949" s="74"/>
      <c r="G949" s="76"/>
      <c r="H949" s="76"/>
      <c r="I949" s="77"/>
      <c r="J949" s="76"/>
      <c r="K949" s="76"/>
      <c r="L949" s="76"/>
      <c r="M949" s="76"/>
      <c r="N949" s="20"/>
      <c r="O949" s="33"/>
      <c r="P949" s="38"/>
      <c r="Q949" s="33"/>
      <c r="R949" s="38"/>
      <c r="S949" s="34"/>
      <c r="T949" s="34"/>
      <c r="U949" s="34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spans="1:44" ht="18.75">
      <c r="A950" s="49"/>
      <c r="B950" s="60" t="s">
        <v>19</v>
      </c>
      <c r="C950" s="78">
        <f>+'[2]กองด่าน 77'!$E$379</f>
        <v>0</v>
      </c>
      <c r="D950" s="78">
        <f>+'[2]กองด่าน 77'!$F$379</f>
        <v>0</v>
      </c>
      <c r="E950" s="78">
        <f>+'[2]กองด่าน 77'!$G$379</f>
        <v>0</v>
      </c>
      <c r="F950" s="78">
        <f>+'[2]กองด่าน 77'!$H$379</f>
        <v>0</v>
      </c>
      <c r="G950" s="85">
        <f>+D950+E950+F950</f>
        <v>0</v>
      </c>
      <c r="H950" s="85">
        <f>+C950-D950-E950-F950</f>
        <v>0</v>
      </c>
      <c r="I950" s="86" t="e">
        <f>+D950/C950*100</f>
        <v>#DIV/0!</v>
      </c>
      <c r="J950" s="81" t="e">
        <f>+E950/C950*100</f>
        <v>#DIV/0!</v>
      </c>
      <c r="K950" s="81" t="e">
        <f>+F950/C950*100</f>
        <v>#DIV/0!</v>
      </c>
      <c r="L950" s="81" t="e">
        <f>+G950/C950*100</f>
        <v>#DIV/0!</v>
      </c>
      <c r="M950" s="81" t="e">
        <f>+H950/C950*100</f>
        <v>#DIV/0!</v>
      </c>
      <c r="N950" s="20"/>
      <c r="O950" s="33"/>
      <c r="P950" s="38"/>
      <c r="Q950" s="33"/>
      <c r="R950" s="38"/>
      <c r="S950" s="34"/>
      <c r="T950" s="34"/>
      <c r="U950" s="34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spans="1:44" ht="18.75">
      <c r="A951" s="49"/>
      <c r="B951" s="61" t="s">
        <v>20</v>
      </c>
      <c r="C951" s="78">
        <f>+'[2]กองด่าน 77'!$E$380</f>
        <v>0</v>
      </c>
      <c r="D951" s="78">
        <f>+'[2]กองด่าน 77'!$F$380</f>
        <v>0</v>
      </c>
      <c r="E951" s="78">
        <f>+'[2]กองด่าน 77'!$G$380</f>
        <v>0</v>
      </c>
      <c r="F951" s="78">
        <f>+'[2]กองด่าน 77'!$H$380</f>
        <v>0</v>
      </c>
      <c r="G951" s="79">
        <f>+D951+E951+F951</f>
        <v>0</v>
      </c>
      <c r="H951" s="79">
        <f>+C951-D951-E951-F951</f>
        <v>0</v>
      </c>
      <c r="I951" s="80" t="e">
        <f>+D951/C951*100</f>
        <v>#DIV/0!</v>
      </c>
      <c r="J951" s="81" t="e">
        <f>+E951/C951*100</f>
        <v>#DIV/0!</v>
      </c>
      <c r="K951" s="81" t="e">
        <f>+F951/C951*100</f>
        <v>#DIV/0!</v>
      </c>
      <c r="L951" s="81" t="e">
        <f>+G951/C951*100</f>
        <v>#DIV/0!</v>
      </c>
      <c r="M951" s="81" t="e">
        <f>+H951/C951*100</f>
        <v>#DIV/0!</v>
      </c>
      <c r="N951" s="20"/>
      <c r="O951" s="33"/>
      <c r="P951" s="38"/>
      <c r="Q951" s="33"/>
      <c r="R951" s="38"/>
      <c r="S951" s="34"/>
      <c r="T951" s="34"/>
      <c r="U951" s="34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spans="1:44" ht="18.75">
      <c r="A952" s="49"/>
      <c r="B952" s="64" t="s">
        <v>13</v>
      </c>
      <c r="C952" s="82">
        <f aca="true" t="shared" si="451" ref="C952:H952">SUM(C950:C951)</f>
        <v>0</v>
      </c>
      <c r="D952" s="82">
        <f t="shared" si="451"/>
        <v>0</v>
      </c>
      <c r="E952" s="82">
        <f t="shared" si="451"/>
        <v>0</v>
      </c>
      <c r="F952" s="82">
        <f t="shared" si="451"/>
        <v>0</v>
      </c>
      <c r="G952" s="82">
        <f t="shared" si="451"/>
        <v>0</v>
      </c>
      <c r="H952" s="82">
        <f t="shared" si="451"/>
        <v>0</v>
      </c>
      <c r="I952" s="83" t="e">
        <f>+D952/C952*100</f>
        <v>#DIV/0!</v>
      </c>
      <c r="J952" s="84" t="e">
        <f>+E952/C952*100</f>
        <v>#DIV/0!</v>
      </c>
      <c r="K952" s="84" t="e">
        <f>+F952/C952*100</f>
        <v>#DIV/0!</v>
      </c>
      <c r="L952" s="84" t="e">
        <f>+G952/C952*100</f>
        <v>#DIV/0!</v>
      </c>
      <c r="M952" s="84" t="e">
        <f>+H952/C952*100</f>
        <v>#DIV/0!</v>
      </c>
      <c r="N952" s="20"/>
      <c r="O952" s="33"/>
      <c r="P952" s="38"/>
      <c r="Q952" s="33"/>
      <c r="R952" s="38"/>
      <c r="S952" s="34"/>
      <c r="T952" s="34"/>
      <c r="U952" s="34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spans="1:44" ht="18.75">
      <c r="A953" s="49"/>
      <c r="B953" s="17" t="s">
        <v>128</v>
      </c>
      <c r="C953" s="88"/>
      <c r="D953" s="88"/>
      <c r="E953" s="88"/>
      <c r="F953" s="88"/>
      <c r="G953" s="89"/>
      <c r="H953" s="89"/>
      <c r="I953" s="90"/>
      <c r="J953" s="89"/>
      <c r="K953" s="89"/>
      <c r="L953" s="89"/>
      <c r="M953" s="89"/>
      <c r="N953" s="20"/>
      <c r="O953" s="33"/>
      <c r="P953" s="38"/>
      <c r="Q953" s="33"/>
      <c r="R953" s="38"/>
      <c r="S953" s="34"/>
      <c r="T953" s="34"/>
      <c r="U953" s="34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spans="1:44" ht="18.75">
      <c r="A954" s="49"/>
      <c r="B954" s="43" t="s">
        <v>129</v>
      </c>
      <c r="C954" s="91"/>
      <c r="D954" s="91"/>
      <c r="E954" s="91"/>
      <c r="F954" s="91"/>
      <c r="G954" s="92"/>
      <c r="H954" s="92"/>
      <c r="I954" s="93"/>
      <c r="J954" s="92"/>
      <c r="K954" s="92"/>
      <c r="L954" s="92"/>
      <c r="M954" s="92"/>
      <c r="N954" s="20"/>
      <c r="O954" s="33"/>
      <c r="P954" s="38"/>
      <c r="Q954" s="33"/>
      <c r="R954" s="38"/>
      <c r="S954" s="34"/>
      <c r="T954" s="34"/>
      <c r="U954" s="34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spans="1:44" ht="18.75">
      <c r="A955" s="49"/>
      <c r="B955" s="66" t="s">
        <v>18</v>
      </c>
      <c r="C955" s="94">
        <f>+'[2]กองด่าน 77'!$E$402</f>
        <v>1674900</v>
      </c>
      <c r="D955" s="94">
        <f>+'[2]กองด่าน 77'!$F$402</f>
        <v>0</v>
      </c>
      <c r="E955" s="94">
        <f>+'[2]กองด่าน 77'!$G$402</f>
        <v>0</v>
      </c>
      <c r="F955" s="94">
        <f>+'[2]กองด่าน 77'!$H$402</f>
        <v>1029320</v>
      </c>
      <c r="G955" s="95">
        <f>+D955+E955+F955</f>
        <v>1029320</v>
      </c>
      <c r="H955" s="95">
        <f>+C955-D955-E955-F955</f>
        <v>645580</v>
      </c>
      <c r="I955" s="96">
        <f>+D955/C955*100</f>
        <v>0</v>
      </c>
      <c r="J955" s="95">
        <f>+E955/C955*100</f>
        <v>0</v>
      </c>
      <c r="K955" s="95">
        <f>+F955/C955*100</f>
        <v>61.45560929010687</v>
      </c>
      <c r="L955" s="95">
        <f>+G955/C955*100</f>
        <v>61.45560929010687</v>
      </c>
      <c r="M955" s="95">
        <f>+H955/C955*100</f>
        <v>38.54439070989313</v>
      </c>
      <c r="N955" s="20"/>
      <c r="O955" s="33"/>
      <c r="P955" s="38"/>
      <c r="Q955" s="33"/>
      <c r="R955" s="38"/>
      <c r="S955" s="41"/>
      <c r="T955" s="2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spans="1:44" ht="18.75">
      <c r="A956" s="49"/>
      <c r="B956" s="62" t="s">
        <v>19</v>
      </c>
      <c r="C956" s="97">
        <f>+'[2]กองด่าน 77'!$E$403</f>
        <v>515800</v>
      </c>
      <c r="D956" s="97">
        <f>+'[2]กองด่าน 77'!$F$403</f>
        <v>0</v>
      </c>
      <c r="E956" s="97">
        <f>+'[2]กองด่าน 77'!$G$403</f>
        <v>0</v>
      </c>
      <c r="F956" s="97">
        <f>+'[2]กองด่าน 77'!$H$403</f>
        <v>223200</v>
      </c>
      <c r="G956" s="98">
        <f>+D956+E956+F956</f>
        <v>223200</v>
      </c>
      <c r="H956" s="98">
        <f>+C956-D956-E956-F956</f>
        <v>292600</v>
      </c>
      <c r="I956" s="80">
        <f>+D956/C956*100</f>
        <v>0</v>
      </c>
      <c r="J956" s="98">
        <f>+E956/C956*100</f>
        <v>0</v>
      </c>
      <c r="K956" s="98">
        <f>+F956/C956*100</f>
        <v>43.27258627374951</v>
      </c>
      <c r="L956" s="98">
        <f>+G956/C956*100</f>
        <v>43.27258627374951</v>
      </c>
      <c r="M956" s="98">
        <f>+H956/C956*100</f>
        <v>56.72741372625049</v>
      </c>
      <c r="N956" s="20"/>
      <c r="O956" s="16"/>
      <c r="P956" s="42"/>
      <c r="Q956" s="16"/>
      <c r="R956" s="16"/>
      <c r="S956" s="33"/>
      <c r="T956" s="36"/>
      <c r="U956" s="36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spans="1:44" ht="18.75">
      <c r="A957" s="49"/>
      <c r="B957" s="65" t="s">
        <v>13</v>
      </c>
      <c r="C957" s="82">
        <f aca="true" t="shared" si="452" ref="C957:H957">SUM(C955:C956)</f>
        <v>2190700</v>
      </c>
      <c r="D957" s="82">
        <f t="shared" si="452"/>
        <v>0</v>
      </c>
      <c r="E957" s="82">
        <f t="shared" si="452"/>
        <v>0</v>
      </c>
      <c r="F957" s="82">
        <f t="shared" si="452"/>
        <v>1252520</v>
      </c>
      <c r="G957" s="82">
        <f t="shared" si="452"/>
        <v>1252520</v>
      </c>
      <c r="H957" s="82">
        <f t="shared" si="452"/>
        <v>938180</v>
      </c>
      <c r="I957" s="99">
        <f>+D957/C957*100</f>
        <v>0</v>
      </c>
      <c r="J957" s="100">
        <f>+E957/C957*100</f>
        <v>0</v>
      </c>
      <c r="K957" s="100">
        <f>+F957/C957*100</f>
        <v>57.17441913543616</v>
      </c>
      <c r="L957" s="100">
        <f>+G957/C957*100</f>
        <v>57.17441913543616</v>
      </c>
      <c r="M957" s="100">
        <f>+H957/C957*100</f>
        <v>42.82558086456384</v>
      </c>
      <c r="N957" s="20"/>
      <c r="O957" s="16"/>
      <c r="P957" s="42"/>
      <c r="Q957" s="16"/>
      <c r="R957" s="16"/>
      <c r="S957" s="33"/>
      <c r="T957" s="36"/>
      <c r="U957" s="36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spans="1:44" ht="19.5" thickBot="1">
      <c r="A958" s="49"/>
      <c r="B958" s="18" t="s">
        <v>132</v>
      </c>
      <c r="C958" s="101"/>
      <c r="D958" s="101"/>
      <c r="E958" s="101"/>
      <c r="F958" s="101"/>
      <c r="G958" s="102"/>
      <c r="H958" s="102"/>
      <c r="I958" s="103"/>
      <c r="J958" s="102"/>
      <c r="K958" s="102"/>
      <c r="L958" s="102"/>
      <c r="M958" s="102"/>
      <c r="N958" s="20"/>
      <c r="O958" s="16"/>
      <c r="P958" s="42"/>
      <c r="Q958" s="16"/>
      <c r="R958" s="16"/>
      <c r="S958" s="33"/>
      <c r="T958" s="36"/>
      <c r="U958" s="36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spans="1:44" ht="19.5" thickTop="1">
      <c r="A959" s="50"/>
      <c r="B959" s="60" t="s">
        <v>18</v>
      </c>
      <c r="C959" s="78">
        <f aca="true" t="shared" si="453" ref="C959:H959">+C955</f>
        <v>1674900</v>
      </c>
      <c r="D959" s="78">
        <f t="shared" si="453"/>
        <v>0</v>
      </c>
      <c r="E959" s="78">
        <f t="shared" si="453"/>
        <v>0</v>
      </c>
      <c r="F959" s="78">
        <f t="shared" si="453"/>
        <v>1029320</v>
      </c>
      <c r="G959" s="78">
        <f t="shared" si="453"/>
        <v>1029320</v>
      </c>
      <c r="H959" s="78">
        <f t="shared" si="453"/>
        <v>645580</v>
      </c>
      <c r="I959" s="86">
        <f aca="true" t="shared" si="454" ref="I959:I964">+D959/C959*100</f>
        <v>0</v>
      </c>
      <c r="J959" s="81">
        <f aca="true" t="shared" si="455" ref="J959:J964">+E959/C959*100</f>
        <v>0</v>
      </c>
      <c r="K959" s="81">
        <f aca="true" t="shared" si="456" ref="K959:K964">+F959/C959*100</f>
        <v>61.45560929010687</v>
      </c>
      <c r="L959" s="81">
        <f aca="true" t="shared" si="457" ref="L959:L964">+G959/C959*100</f>
        <v>61.45560929010687</v>
      </c>
      <c r="M959" s="81">
        <f aca="true" t="shared" si="458" ref="M959:M964">+H959/C959*100</f>
        <v>38.54439070989313</v>
      </c>
      <c r="N959" s="20"/>
      <c r="O959" s="16"/>
      <c r="P959" s="42"/>
      <c r="Q959" s="16"/>
      <c r="R959" s="16"/>
      <c r="S959" s="33"/>
      <c r="T959" s="36"/>
      <c r="U959" s="36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spans="1:44" ht="18.75">
      <c r="A960" s="49"/>
      <c r="B960" s="62" t="s">
        <v>19</v>
      </c>
      <c r="C960" s="97">
        <f aca="true" t="shared" si="459" ref="C960:H960">+C934+C941+C947+C950+C956</f>
        <v>6676403</v>
      </c>
      <c r="D960" s="97">
        <f t="shared" si="459"/>
        <v>0</v>
      </c>
      <c r="E960" s="97">
        <f t="shared" si="459"/>
        <v>22037.5</v>
      </c>
      <c r="F960" s="97">
        <f t="shared" si="459"/>
        <v>3412464.61</v>
      </c>
      <c r="G960" s="97">
        <f t="shared" si="459"/>
        <v>3434502.11</v>
      </c>
      <c r="H960" s="97">
        <f t="shared" si="459"/>
        <v>3241900.89</v>
      </c>
      <c r="I960" s="86">
        <f t="shared" si="454"/>
        <v>0</v>
      </c>
      <c r="J960" s="81">
        <f t="shared" si="455"/>
        <v>0.3300804340301207</v>
      </c>
      <c r="K960" s="81">
        <f t="shared" si="456"/>
        <v>51.11232215910274</v>
      </c>
      <c r="L960" s="81">
        <f t="shared" si="457"/>
        <v>51.442402593132854</v>
      </c>
      <c r="M960" s="81">
        <f t="shared" si="458"/>
        <v>48.557597406867146</v>
      </c>
      <c r="N960" s="20"/>
      <c r="O960" s="16"/>
      <c r="P960" s="42"/>
      <c r="Q960" s="16"/>
      <c r="R960" s="16"/>
      <c r="S960" s="33"/>
      <c r="T960" s="36"/>
      <c r="U960" s="36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spans="1:44" ht="18.75">
      <c r="A961" s="49"/>
      <c r="B961" s="61" t="s">
        <v>20</v>
      </c>
      <c r="C961" s="104">
        <f aca="true" t="shared" si="460" ref="C961:H961">+C935+C942+C951</f>
        <v>3089825.2</v>
      </c>
      <c r="D961" s="104">
        <f t="shared" si="460"/>
        <v>0</v>
      </c>
      <c r="E961" s="104">
        <f t="shared" si="460"/>
        <v>2541225.2</v>
      </c>
      <c r="F961" s="104">
        <f t="shared" si="460"/>
        <v>548600</v>
      </c>
      <c r="G961" s="104">
        <f t="shared" si="460"/>
        <v>3089825.2</v>
      </c>
      <c r="H961" s="104">
        <f t="shared" si="460"/>
        <v>0</v>
      </c>
      <c r="I961" s="104">
        <f t="shared" si="454"/>
        <v>0</v>
      </c>
      <c r="J961" s="104">
        <f t="shared" si="455"/>
        <v>82.24495029686469</v>
      </c>
      <c r="K961" s="104">
        <f t="shared" si="456"/>
        <v>17.75504970313531</v>
      </c>
      <c r="L961" s="104">
        <f t="shared" si="457"/>
        <v>100</v>
      </c>
      <c r="M961" s="104">
        <f t="shared" si="458"/>
        <v>0</v>
      </c>
      <c r="N961" s="20"/>
      <c r="O961" s="16"/>
      <c r="P961" s="42"/>
      <c r="Q961" s="16"/>
      <c r="R961" s="16"/>
      <c r="S961" s="33"/>
      <c r="T961" s="36"/>
      <c r="U961" s="36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spans="1:44" ht="18.75">
      <c r="A962" s="49"/>
      <c r="B962" s="62" t="s">
        <v>21</v>
      </c>
      <c r="C962" s="97">
        <f aca="true" t="shared" si="461" ref="C962:H962">+C936+C943</f>
        <v>0</v>
      </c>
      <c r="D962" s="97">
        <f t="shared" si="461"/>
        <v>0</v>
      </c>
      <c r="E962" s="97">
        <f t="shared" si="461"/>
        <v>0</v>
      </c>
      <c r="F962" s="97">
        <f t="shared" si="461"/>
        <v>0</v>
      </c>
      <c r="G962" s="97">
        <f t="shared" si="461"/>
        <v>0</v>
      </c>
      <c r="H962" s="97">
        <f t="shared" si="461"/>
        <v>0</v>
      </c>
      <c r="I962" s="86" t="e">
        <f t="shared" si="454"/>
        <v>#DIV/0!</v>
      </c>
      <c r="J962" s="81" t="e">
        <f t="shared" si="455"/>
        <v>#DIV/0!</v>
      </c>
      <c r="K962" s="81" t="e">
        <f t="shared" si="456"/>
        <v>#DIV/0!</v>
      </c>
      <c r="L962" s="81" t="e">
        <f t="shared" si="457"/>
        <v>#DIV/0!</v>
      </c>
      <c r="M962" s="81" t="e">
        <f t="shared" si="458"/>
        <v>#DIV/0!</v>
      </c>
      <c r="N962" s="20"/>
      <c r="O962" s="16"/>
      <c r="P962" s="42"/>
      <c r="Q962" s="16"/>
      <c r="R962" s="16"/>
      <c r="S962" s="33"/>
      <c r="T962" s="36"/>
      <c r="U962" s="36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spans="1:44" ht="18.75">
      <c r="A963" s="49"/>
      <c r="B963" s="67" t="s">
        <v>22</v>
      </c>
      <c r="C963" s="105">
        <f aca="true" t="shared" si="462" ref="C963:H963">+C937</f>
        <v>0</v>
      </c>
      <c r="D963" s="105">
        <f t="shared" si="462"/>
        <v>0</v>
      </c>
      <c r="E963" s="105">
        <f t="shared" si="462"/>
        <v>0</v>
      </c>
      <c r="F963" s="105">
        <f t="shared" si="462"/>
        <v>0</v>
      </c>
      <c r="G963" s="105">
        <f t="shared" si="462"/>
        <v>0</v>
      </c>
      <c r="H963" s="105">
        <f t="shared" si="462"/>
        <v>0</v>
      </c>
      <c r="I963" s="86" t="e">
        <f t="shared" si="454"/>
        <v>#DIV/0!</v>
      </c>
      <c r="J963" s="81" t="e">
        <f t="shared" si="455"/>
        <v>#DIV/0!</v>
      </c>
      <c r="K963" s="81" t="e">
        <f t="shared" si="456"/>
        <v>#DIV/0!</v>
      </c>
      <c r="L963" s="81" t="e">
        <f t="shared" si="457"/>
        <v>#DIV/0!</v>
      </c>
      <c r="M963" s="81" t="e">
        <f t="shared" si="458"/>
        <v>#DIV/0!</v>
      </c>
      <c r="N963" s="20"/>
      <c r="O963" s="33"/>
      <c r="P963" s="38"/>
      <c r="Q963" s="33"/>
      <c r="R963" s="38"/>
      <c r="S963" s="34"/>
      <c r="T963" s="34"/>
      <c r="U963" s="34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spans="1:44" ht="19.5" thickBot="1">
      <c r="A964" s="109"/>
      <c r="B964" s="68" t="s">
        <v>14</v>
      </c>
      <c r="C964" s="106">
        <f aca="true" t="shared" si="463" ref="C964:H964">SUM(C959:C963)</f>
        <v>11441128.2</v>
      </c>
      <c r="D964" s="106">
        <f t="shared" si="463"/>
        <v>0</v>
      </c>
      <c r="E964" s="106">
        <f t="shared" si="463"/>
        <v>2563262.7</v>
      </c>
      <c r="F964" s="106">
        <f t="shared" si="463"/>
        <v>4990384.609999999</v>
      </c>
      <c r="G964" s="106">
        <f t="shared" si="463"/>
        <v>7553647.31</v>
      </c>
      <c r="H964" s="106">
        <f t="shared" si="463"/>
        <v>3887480.89</v>
      </c>
      <c r="I964" s="106">
        <f t="shared" si="454"/>
        <v>0</v>
      </c>
      <c r="J964" s="106">
        <f t="shared" si="455"/>
        <v>22.403933031709236</v>
      </c>
      <c r="K964" s="106">
        <f t="shared" si="456"/>
        <v>43.617941541814034</v>
      </c>
      <c r="L964" s="107">
        <f t="shared" si="457"/>
        <v>66.02187457352326</v>
      </c>
      <c r="M964" s="106">
        <f t="shared" si="458"/>
        <v>33.978125426476744</v>
      </c>
      <c r="N964" s="20"/>
      <c r="O964" s="33"/>
      <c r="P964" s="38"/>
      <c r="Q964" s="33"/>
      <c r="R964" s="38"/>
      <c r="S964" s="34"/>
      <c r="T964" s="34"/>
      <c r="U964" s="34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spans="1:44" ht="19.5" thickTop="1">
      <c r="A965" s="69" t="s">
        <v>26</v>
      </c>
      <c r="B965" s="17" t="s">
        <v>42</v>
      </c>
      <c r="C965" s="71"/>
      <c r="D965" s="71"/>
      <c r="E965" s="71"/>
      <c r="F965" s="71"/>
      <c r="G965" s="72"/>
      <c r="H965" s="72"/>
      <c r="I965" s="73"/>
      <c r="J965" s="72"/>
      <c r="K965" s="72"/>
      <c r="L965" s="72"/>
      <c r="M965" s="58"/>
      <c r="N965" s="20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spans="1:44" ht="18.75">
      <c r="A966" s="48" t="s">
        <v>68</v>
      </c>
      <c r="B966" s="43" t="s">
        <v>108</v>
      </c>
      <c r="C966" s="75"/>
      <c r="D966" s="75"/>
      <c r="E966" s="75"/>
      <c r="F966" s="75"/>
      <c r="G966" s="76"/>
      <c r="H966" s="76"/>
      <c r="I966" s="77"/>
      <c r="J966" s="76"/>
      <c r="K966" s="76"/>
      <c r="L966" s="76"/>
      <c r="M966" s="59"/>
      <c r="N966" s="20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spans="1:44" ht="18.75">
      <c r="A967" s="49"/>
      <c r="B967" s="60" t="s">
        <v>19</v>
      </c>
      <c r="C967" s="78">
        <f>+'[2]บำราศ_13'!$E$281</f>
        <v>13800700</v>
      </c>
      <c r="D967" s="78">
        <f>+'[2]บำราศ_13'!$F$281</f>
        <v>0</v>
      </c>
      <c r="E967" s="78">
        <f>+'[2]บำราศ_13'!$G$281</f>
        <v>0</v>
      </c>
      <c r="F967" s="78">
        <f>+'[2]บำราศ_13'!$H$281</f>
        <v>9686278.620000001</v>
      </c>
      <c r="G967" s="85">
        <f>+D967+E967+F967</f>
        <v>9686278.620000001</v>
      </c>
      <c r="H967" s="81">
        <f>+C967-D967-E967-F967</f>
        <v>4114421.379999999</v>
      </c>
      <c r="I967" s="86">
        <f>+D967/C967*100</f>
        <v>0</v>
      </c>
      <c r="J967" s="81">
        <f>+E967/C967*100</f>
        <v>0</v>
      </c>
      <c r="K967" s="98">
        <f>+F967/C967*100</f>
        <v>70.18686457933295</v>
      </c>
      <c r="L967" s="81">
        <f>+G967/C967*100</f>
        <v>70.18686457933295</v>
      </c>
      <c r="M967" s="81">
        <f>+H967/C967*100</f>
        <v>29.81313542066706</v>
      </c>
      <c r="N967" s="39"/>
      <c r="O967" s="40"/>
      <c r="P967" s="40"/>
      <c r="Q967" s="40"/>
      <c r="R967" s="40"/>
      <c r="S967" s="41"/>
      <c r="T967" s="41"/>
      <c r="U967" s="41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spans="1:44" ht="18.75">
      <c r="A968" s="49"/>
      <c r="B968" s="61" t="s">
        <v>20</v>
      </c>
      <c r="C968" s="97">
        <f>+'[2]บำราศ_13'!$E$282</f>
        <v>89029400</v>
      </c>
      <c r="D968" s="97">
        <f>+'[2]บำราศ_13'!$F$282</f>
        <v>0</v>
      </c>
      <c r="E968" s="97">
        <f>+'[2]บำราศ_13'!$G$282</f>
        <v>4500000</v>
      </c>
      <c r="F968" s="97">
        <f>+'[2]บำราศ_13'!$H$282</f>
        <v>3900000</v>
      </c>
      <c r="G968" s="79">
        <f>+D968+E968+F968</f>
        <v>8400000</v>
      </c>
      <c r="H968" s="98">
        <f>+C968-D968-E968-F968</f>
        <v>80629400</v>
      </c>
      <c r="I968" s="80">
        <f>+D968/C968*100</f>
        <v>0</v>
      </c>
      <c r="J968" s="98">
        <f>+E968/C968*100</f>
        <v>5.0545100831860035</v>
      </c>
      <c r="K968" s="98">
        <f>+F968/C968*100</f>
        <v>4.38057540542787</v>
      </c>
      <c r="L968" s="98">
        <f>+G968/C968*100</f>
        <v>9.435085488613874</v>
      </c>
      <c r="M968" s="98">
        <f>+H968/C968*100</f>
        <v>90.56491451138614</v>
      </c>
      <c r="N968" s="39"/>
      <c r="O968" s="40"/>
      <c r="P968" s="40"/>
      <c r="Q968" s="40"/>
      <c r="R968" s="40"/>
      <c r="S968" s="41"/>
      <c r="T968" s="41"/>
      <c r="U968" s="41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spans="1:44" ht="18.75">
      <c r="A969" s="49"/>
      <c r="B969" s="62" t="s">
        <v>21</v>
      </c>
      <c r="C969" s="97">
        <f>+'[2]บำราศ_13'!$E$283</f>
        <v>100000</v>
      </c>
      <c r="D969" s="97">
        <f>+'[2]บำราศ_13'!$F$283</f>
        <v>0</v>
      </c>
      <c r="E969" s="97">
        <f>+'[2]บำราศ_13'!$G$283</f>
        <v>0</v>
      </c>
      <c r="F969" s="97">
        <f>+'[2]บำราศ_13'!$H$283</f>
        <v>1127</v>
      </c>
      <c r="G969" s="79">
        <f>+D969+E969+F969</f>
        <v>1127</v>
      </c>
      <c r="H969" s="98">
        <f>+C969-D969-E969-F969</f>
        <v>98873</v>
      </c>
      <c r="I969" s="80">
        <f>+D969/C969*100</f>
        <v>0</v>
      </c>
      <c r="J969" s="98">
        <f>+E969/C969*100</f>
        <v>0</v>
      </c>
      <c r="K969" s="98">
        <f>+F969/C969*100</f>
        <v>1.127</v>
      </c>
      <c r="L969" s="98">
        <f>+G969/C969*100</f>
        <v>1.127</v>
      </c>
      <c r="M969" s="98">
        <f>+H969/C969*100</f>
        <v>98.873</v>
      </c>
      <c r="N969" s="39"/>
      <c r="O969" s="40"/>
      <c r="P969" s="40"/>
      <c r="Q969" s="40"/>
      <c r="R969" s="40"/>
      <c r="S969" s="41"/>
      <c r="T969" s="41"/>
      <c r="U969" s="41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spans="1:44" ht="18.75">
      <c r="A970" s="49"/>
      <c r="B970" s="63" t="s">
        <v>22</v>
      </c>
      <c r="C970" s="97">
        <f>+'[2]บำราศ_13'!$E$284</f>
        <v>0</v>
      </c>
      <c r="D970" s="97">
        <f>+'[2]บำราศ_13'!$F$284</f>
        <v>0</v>
      </c>
      <c r="E970" s="97">
        <f>+'[2]บำราศ_13'!$G$284</f>
        <v>0</v>
      </c>
      <c r="F970" s="97">
        <f>+'[2]บำราศ_13'!$H$284</f>
        <v>0</v>
      </c>
      <c r="G970" s="79">
        <f>+D970+E970+F970</f>
        <v>0</v>
      </c>
      <c r="H970" s="98">
        <f>+C970-D970-E970-F970</f>
        <v>0</v>
      </c>
      <c r="I970" s="80" t="e">
        <f>+D970/C970*100</f>
        <v>#DIV/0!</v>
      </c>
      <c r="J970" s="98" t="e">
        <f>+E970/C970*100</f>
        <v>#DIV/0!</v>
      </c>
      <c r="K970" s="98" t="e">
        <f>+F970/C970*100</f>
        <v>#DIV/0!</v>
      </c>
      <c r="L970" s="98" t="e">
        <f>+G970/C970*100</f>
        <v>#DIV/0!</v>
      </c>
      <c r="M970" s="98" t="e">
        <f>+H970/C970*100</f>
        <v>#DIV/0!</v>
      </c>
      <c r="N970" s="39"/>
      <c r="O970" s="40"/>
      <c r="P970" s="40"/>
      <c r="Q970" s="40"/>
      <c r="R970" s="40"/>
      <c r="S970" s="41"/>
      <c r="T970" s="41"/>
      <c r="U970" s="41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spans="1:44" ht="18.75">
      <c r="A971" s="49"/>
      <c r="B971" s="64" t="s">
        <v>13</v>
      </c>
      <c r="C971" s="108">
        <f aca="true" t="shared" si="464" ref="C971:H971">SUM(C967:C970)</f>
        <v>102930100</v>
      </c>
      <c r="D971" s="108">
        <f t="shared" si="464"/>
        <v>0</v>
      </c>
      <c r="E971" s="108">
        <f t="shared" si="464"/>
        <v>4500000</v>
      </c>
      <c r="F971" s="108">
        <f t="shared" si="464"/>
        <v>13587405.620000001</v>
      </c>
      <c r="G971" s="108">
        <f t="shared" si="464"/>
        <v>18087405.62</v>
      </c>
      <c r="H971" s="108">
        <f t="shared" si="464"/>
        <v>84842694.38</v>
      </c>
      <c r="I971" s="108">
        <f>+D971/C971*100</f>
        <v>0</v>
      </c>
      <c r="J971" s="108">
        <f>+E971/C971*100</f>
        <v>4.371898987759654</v>
      </c>
      <c r="K971" s="108">
        <f>+F971/C971*100</f>
        <v>13.20061441696841</v>
      </c>
      <c r="L971" s="108">
        <f>+G971/C971*100</f>
        <v>17.572513404728063</v>
      </c>
      <c r="M971" s="108">
        <f>+H971/C971*100</f>
        <v>82.42748659527194</v>
      </c>
      <c r="N971" s="20"/>
      <c r="O971" s="16"/>
      <c r="P971" s="42"/>
      <c r="Q971" s="16"/>
      <c r="R971" s="16"/>
      <c r="S971" s="25"/>
      <c r="T971" s="24"/>
      <c r="U971" s="24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spans="1:44" ht="18.75">
      <c r="A972" s="49"/>
      <c r="B972" s="17" t="s">
        <v>109</v>
      </c>
      <c r="C972" s="71"/>
      <c r="D972" s="71"/>
      <c r="E972" s="71"/>
      <c r="F972" s="71"/>
      <c r="G972" s="72"/>
      <c r="H972" s="72"/>
      <c r="I972" s="73"/>
      <c r="J972" s="72"/>
      <c r="K972" s="72"/>
      <c r="L972" s="72"/>
      <c r="M972" s="72"/>
      <c r="N972" s="20"/>
      <c r="O972" s="33"/>
      <c r="P972" s="38"/>
      <c r="Q972" s="33"/>
      <c r="R972" s="38"/>
      <c r="S972" s="41"/>
      <c r="T972" s="2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spans="1:44" ht="18.75">
      <c r="A973" s="49"/>
      <c r="B973" s="43" t="s">
        <v>107</v>
      </c>
      <c r="C973" s="75"/>
      <c r="D973" s="75"/>
      <c r="E973" s="75"/>
      <c r="F973" s="75"/>
      <c r="G973" s="76"/>
      <c r="H973" s="76"/>
      <c r="I973" s="77"/>
      <c r="J973" s="76"/>
      <c r="K973" s="76"/>
      <c r="L973" s="76"/>
      <c r="M973" s="76"/>
      <c r="N973" s="20"/>
      <c r="O973" s="33"/>
      <c r="P973" s="38"/>
      <c r="Q973" s="33"/>
      <c r="R973" s="38"/>
      <c r="S973" s="41"/>
      <c r="T973" s="2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spans="1:44" ht="18.75">
      <c r="A974" s="49"/>
      <c r="B974" s="60" t="s">
        <v>19</v>
      </c>
      <c r="C974" s="78">
        <f>+'[2]บำราศ_13'!$E$336</f>
        <v>7360400</v>
      </c>
      <c r="D974" s="78">
        <f>+'[2]บำราศ_13'!$F$336</f>
        <v>0</v>
      </c>
      <c r="E974" s="78">
        <f>+'[2]บำราศ_13'!$G$336</f>
        <v>0</v>
      </c>
      <c r="F974" s="78">
        <f>+'[2]บำราศ_13'!$H$336</f>
        <v>1534132</v>
      </c>
      <c r="G974" s="85">
        <f>+D974+E974+F974</f>
        <v>1534132</v>
      </c>
      <c r="H974" s="85">
        <f>+C974-D974-E974-F974</f>
        <v>5826268</v>
      </c>
      <c r="I974" s="86">
        <f>+D974/C974*100</f>
        <v>0</v>
      </c>
      <c r="J974" s="81">
        <f>+E974/C974*100</f>
        <v>0</v>
      </c>
      <c r="K974" s="81">
        <f>+F974/C974*100</f>
        <v>20.843052008043042</v>
      </c>
      <c r="L974" s="81">
        <f>+G974/C974*100</f>
        <v>20.843052008043042</v>
      </c>
      <c r="M974" s="81">
        <f>+H974/C974*100</f>
        <v>79.15694799195695</v>
      </c>
      <c r="N974" s="20"/>
      <c r="O974" s="33"/>
      <c r="P974" s="38"/>
      <c r="Q974" s="33"/>
      <c r="R974" s="38"/>
      <c r="S974" s="41"/>
      <c r="T974" s="2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spans="1:44" ht="18.75">
      <c r="A975" s="49"/>
      <c r="B975" s="61" t="s">
        <v>20</v>
      </c>
      <c r="C975" s="78">
        <f>+'[2]บำราศ_13'!$E$337</f>
        <v>0</v>
      </c>
      <c r="D975" s="78">
        <f>+'[2]บำราศ_13'!$F$337</f>
        <v>0</v>
      </c>
      <c r="E975" s="78">
        <f>+'[2]บำราศ_13'!$G$337</f>
        <v>0</v>
      </c>
      <c r="F975" s="78">
        <f>+'[2]บำราศ_13'!$H$337</f>
        <v>0</v>
      </c>
      <c r="G975" s="79">
        <f>+D975+E975+F975</f>
        <v>0</v>
      </c>
      <c r="H975" s="79">
        <f>+C975-D975-E975-F975</f>
        <v>0</v>
      </c>
      <c r="I975" s="80" t="e">
        <f>+D975/C975*100</f>
        <v>#DIV/0!</v>
      </c>
      <c r="J975" s="81" t="e">
        <f>+E975/C975*100</f>
        <v>#DIV/0!</v>
      </c>
      <c r="K975" s="81" t="e">
        <f>+F975/C975*100</f>
        <v>#DIV/0!</v>
      </c>
      <c r="L975" s="81" t="e">
        <f>+G975/C975*100</f>
        <v>#DIV/0!</v>
      </c>
      <c r="M975" s="81" t="e">
        <f>+H975/C975*100</f>
        <v>#DIV/0!</v>
      </c>
      <c r="N975" s="20"/>
      <c r="O975" s="33"/>
      <c r="P975" s="38"/>
      <c r="Q975" s="33"/>
      <c r="R975" s="38"/>
      <c r="S975" s="41"/>
      <c r="T975" s="2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spans="1:44" ht="18.75">
      <c r="A976" s="49"/>
      <c r="B976" s="62" t="s">
        <v>21</v>
      </c>
      <c r="C976" s="78">
        <f>+'[2]บำราศ_13'!$E$338</f>
        <v>0</v>
      </c>
      <c r="D976" s="78">
        <f>+'[2]บำราศ_13'!$F$338</f>
        <v>0</v>
      </c>
      <c r="E976" s="78">
        <f>+'[2]บำราศ_13'!$G$338</f>
        <v>0</v>
      </c>
      <c r="F976" s="78">
        <f>+'[2]บำราศ_13'!$H$338</f>
        <v>0</v>
      </c>
      <c r="G976" s="79">
        <f>+D976+E976+F976</f>
        <v>0</v>
      </c>
      <c r="H976" s="79">
        <f>+C976-D976-E976-F976</f>
        <v>0</v>
      </c>
      <c r="I976" s="80" t="e">
        <f>+D976/C976*100</f>
        <v>#DIV/0!</v>
      </c>
      <c r="J976" s="81" t="e">
        <f>+E976/C976*100</f>
        <v>#DIV/0!</v>
      </c>
      <c r="K976" s="81" t="e">
        <f>+F976/C976*100</f>
        <v>#DIV/0!</v>
      </c>
      <c r="L976" s="81" t="e">
        <f>+G976/C976*100</f>
        <v>#DIV/0!</v>
      </c>
      <c r="M976" s="81" t="e">
        <f>+H976/C976*100</f>
        <v>#DIV/0!</v>
      </c>
      <c r="N976" s="20"/>
      <c r="O976" s="33"/>
      <c r="P976" s="38"/>
      <c r="Q976" s="33"/>
      <c r="R976" s="38"/>
      <c r="S976" s="41"/>
      <c r="T976" s="2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spans="1:44" ht="18.75">
      <c r="A977" s="49"/>
      <c r="B977" s="64" t="s">
        <v>13</v>
      </c>
      <c r="C977" s="108">
        <f aca="true" t="shared" si="465" ref="C977:H977">SUM(C974:C976)</f>
        <v>7360400</v>
      </c>
      <c r="D977" s="108">
        <f t="shared" si="465"/>
        <v>0</v>
      </c>
      <c r="E977" s="108">
        <f t="shared" si="465"/>
        <v>0</v>
      </c>
      <c r="F977" s="108">
        <f t="shared" si="465"/>
        <v>1534132</v>
      </c>
      <c r="G977" s="108">
        <f t="shared" si="465"/>
        <v>1534132</v>
      </c>
      <c r="H977" s="108">
        <f t="shared" si="465"/>
        <v>5826268</v>
      </c>
      <c r="I977" s="108">
        <f>+D977/C977*100</f>
        <v>0</v>
      </c>
      <c r="J977" s="108">
        <f>+E977/C977*100</f>
        <v>0</v>
      </c>
      <c r="K977" s="108">
        <f>+F977/C977*100</f>
        <v>20.843052008043042</v>
      </c>
      <c r="L977" s="108">
        <f>+G977/C977*100</f>
        <v>20.843052008043042</v>
      </c>
      <c r="M977" s="108">
        <f>+H977/C977*100</f>
        <v>79.15694799195695</v>
      </c>
      <c r="N977" s="20"/>
      <c r="O977" s="16"/>
      <c r="P977" s="42"/>
      <c r="Q977" s="16"/>
      <c r="R977" s="16"/>
      <c r="S977" s="33"/>
      <c r="T977" s="36"/>
      <c r="U977" s="36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spans="1:44" ht="18.75">
      <c r="A978" s="49"/>
      <c r="B978" s="17" t="s">
        <v>133</v>
      </c>
      <c r="C978" s="70"/>
      <c r="D978" s="70"/>
      <c r="E978" s="70"/>
      <c r="F978" s="70"/>
      <c r="G978" s="72"/>
      <c r="H978" s="72"/>
      <c r="I978" s="73"/>
      <c r="J978" s="72"/>
      <c r="K978" s="72"/>
      <c r="L978" s="72"/>
      <c r="M978" s="72"/>
      <c r="N978" s="20"/>
      <c r="O978" s="33"/>
      <c r="P978" s="38"/>
      <c r="Q978" s="33"/>
      <c r="R978" s="38"/>
      <c r="S978" s="34"/>
      <c r="T978" s="34"/>
      <c r="U978" s="34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spans="1:44" ht="18.75">
      <c r="A979" s="49"/>
      <c r="B979" s="43" t="s">
        <v>110</v>
      </c>
      <c r="C979" s="74"/>
      <c r="D979" s="74"/>
      <c r="E979" s="74"/>
      <c r="F979" s="74"/>
      <c r="G979" s="76"/>
      <c r="H979" s="76"/>
      <c r="I979" s="77"/>
      <c r="J979" s="76"/>
      <c r="K979" s="76"/>
      <c r="L979" s="76"/>
      <c r="M979" s="76"/>
      <c r="N979" s="20"/>
      <c r="O979" s="33"/>
      <c r="P979" s="38"/>
      <c r="Q979" s="33"/>
      <c r="R979" s="38"/>
      <c r="S979" s="34"/>
      <c r="T979" s="34"/>
      <c r="U979" s="34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spans="1:44" ht="18.75">
      <c r="A980" s="49"/>
      <c r="B980" s="60" t="s">
        <v>19</v>
      </c>
      <c r="C980" s="78">
        <f>+'[2]บำราศ_13'!$E$354</f>
        <v>0</v>
      </c>
      <c r="D980" s="78">
        <f>+'[2]บำราศ_13'!$F$354</f>
        <v>0</v>
      </c>
      <c r="E980" s="78">
        <f>+'[2]บำราศ_13'!$G$354</f>
        <v>0</v>
      </c>
      <c r="F980" s="78">
        <f>+'[2]บำราศ_13'!$H$354</f>
        <v>0</v>
      </c>
      <c r="G980" s="85">
        <f>+D980+E980+F980</f>
        <v>0</v>
      </c>
      <c r="H980" s="85">
        <f>+C980-D980-E980-F980</f>
        <v>0</v>
      </c>
      <c r="I980" s="86" t="e">
        <f>+D980/C980*100</f>
        <v>#DIV/0!</v>
      </c>
      <c r="J980" s="81" t="e">
        <f>+E980/C980*100</f>
        <v>#DIV/0!</v>
      </c>
      <c r="K980" s="87" t="e">
        <f>+F980/C980*100</f>
        <v>#DIV/0!</v>
      </c>
      <c r="L980" s="87" t="e">
        <f>+G980/C980*100</f>
        <v>#DIV/0!</v>
      </c>
      <c r="M980" s="87" t="e">
        <f>+H980/C980*100</f>
        <v>#DIV/0!</v>
      </c>
      <c r="N980" s="20"/>
      <c r="O980" s="33"/>
      <c r="P980" s="38"/>
      <c r="Q980" s="33"/>
      <c r="R980" s="38"/>
      <c r="S980" s="34"/>
      <c r="T980" s="34"/>
      <c r="U980" s="34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spans="1:44" ht="18.75">
      <c r="A981" s="49"/>
      <c r="B981" s="64" t="s">
        <v>13</v>
      </c>
      <c r="C981" s="82">
        <f aca="true" t="shared" si="466" ref="C981:H981">SUM(C980:C980)</f>
        <v>0</v>
      </c>
      <c r="D981" s="82">
        <f t="shared" si="466"/>
        <v>0</v>
      </c>
      <c r="E981" s="82">
        <f t="shared" si="466"/>
        <v>0</v>
      </c>
      <c r="F981" s="82">
        <f t="shared" si="466"/>
        <v>0</v>
      </c>
      <c r="G981" s="82">
        <f t="shared" si="466"/>
        <v>0</v>
      </c>
      <c r="H981" s="82">
        <f t="shared" si="466"/>
        <v>0</v>
      </c>
      <c r="I981" s="83" t="e">
        <f>+D981/C981*100</f>
        <v>#DIV/0!</v>
      </c>
      <c r="J981" s="84" t="e">
        <f>+E981/C981*100</f>
        <v>#DIV/0!</v>
      </c>
      <c r="K981" s="84" t="e">
        <f>+F981/C981*100</f>
        <v>#DIV/0!</v>
      </c>
      <c r="L981" s="84" t="e">
        <f>+G981/C981*100</f>
        <v>#DIV/0!</v>
      </c>
      <c r="M981" s="84" t="e">
        <f>+H981/C981*100</f>
        <v>#DIV/0!</v>
      </c>
      <c r="N981" s="20"/>
      <c r="O981" s="33"/>
      <c r="P981" s="38"/>
      <c r="Q981" s="33"/>
      <c r="R981" s="38"/>
      <c r="S981" s="34"/>
      <c r="T981" s="34"/>
      <c r="U981" s="34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spans="1:44" ht="18.75">
      <c r="A982" s="49"/>
      <c r="B982" s="43" t="s">
        <v>130</v>
      </c>
      <c r="C982" s="74"/>
      <c r="D982" s="74"/>
      <c r="E982" s="74"/>
      <c r="F982" s="74"/>
      <c r="G982" s="76"/>
      <c r="H982" s="76"/>
      <c r="I982" s="77"/>
      <c r="J982" s="76"/>
      <c r="K982" s="76"/>
      <c r="L982" s="76"/>
      <c r="M982" s="76"/>
      <c r="N982" s="20"/>
      <c r="O982" s="33"/>
      <c r="P982" s="38"/>
      <c r="Q982" s="33"/>
      <c r="R982" s="38"/>
      <c r="S982" s="34"/>
      <c r="T982" s="34"/>
      <c r="U982" s="34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spans="1:44" ht="18.75">
      <c r="A983" s="49"/>
      <c r="B983" s="60" t="s">
        <v>19</v>
      </c>
      <c r="C983" s="78">
        <f>+'[2]บำราศ_13'!$E$379</f>
        <v>0</v>
      </c>
      <c r="D983" s="78">
        <f>+'[2]บำราศ_13'!$F$379</f>
        <v>0</v>
      </c>
      <c r="E983" s="78">
        <f>+'[2]บำราศ_13'!$G$379</f>
        <v>0</v>
      </c>
      <c r="F983" s="78">
        <f>+'[2]บำราศ_13'!$H$379</f>
        <v>0</v>
      </c>
      <c r="G983" s="85">
        <f>+D983+E983+F983</f>
        <v>0</v>
      </c>
      <c r="H983" s="85">
        <f>+C983-D983-E983-F983</f>
        <v>0</v>
      </c>
      <c r="I983" s="86" t="e">
        <f>+D983/C983*100</f>
        <v>#DIV/0!</v>
      </c>
      <c r="J983" s="81" t="e">
        <f>+E983/C983*100</f>
        <v>#DIV/0!</v>
      </c>
      <c r="K983" s="81" t="e">
        <f>+F983/C983*100</f>
        <v>#DIV/0!</v>
      </c>
      <c r="L983" s="81" t="e">
        <f>+G983/C983*100</f>
        <v>#DIV/0!</v>
      </c>
      <c r="M983" s="81" t="e">
        <f>+H983/C983*100</f>
        <v>#DIV/0!</v>
      </c>
      <c r="N983" s="20"/>
      <c r="O983" s="33"/>
      <c r="P983" s="38"/>
      <c r="Q983" s="33"/>
      <c r="R983" s="38"/>
      <c r="S983" s="34"/>
      <c r="T983" s="34"/>
      <c r="U983" s="34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spans="1:44" ht="18.75">
      <c r="A984" s="49"/>
      <c r="B984" s="61" t="s">
        <v>20</v>
      </c>
      <c r="C984" s="78">
        <f>+'[2]บำราศ_13'!$E$380</f>
        <v>0</v>
      </c>
      <c r="D984" s="78">
        <f>+'[2]บำราศ_13'!$F$380</f>
        <v>0</v>
      </c>
      <c r="E984" s="78">
        <f>+'[2]บำราศ_13'!$G$380</f>
        <v>0</v>
      </c>
      <c r="F984" s="78">
        <f>+'[2]บำราศ_13'!$H$380</f>
        <v>0</v>
      </c>
      <c r="G984" s="79">
        <f>+D984+E984+F984</f>
        <v>0</v>
      </c>
      <c r="H984" s="79">
        <f>+C984-D984-E984-F984</f>
        <v>0</v>
      </c>
      <c r="I984" s="80" t="e">
        <f>+D984/C984*100</f>
        <v>#DIV/0!</v>
      </c>
      <c r="J984" s="81" t="e">
        <f>+E984/C984*100</f>
        <v>#DIV/0!</v>
      </c>
      <c r="K984" s="81" t="e">
        <f>+F984/C984*100</f>
        <v>#DIV/0!</v>
      </c>
      <c r="L984" s="81" t="e">
        <f>+G984/C984*100</f>
        <v>#DIV/0!</v>
      </c>
      <c r="M984" s="81" t="e">
        <f>+H984/C984*100</f>
        <v>#DIV/0!</v>
      </c>
      <c r="N984" s="20"/>
      <c r="O984" s="33"/>
      <c r="P984" s="38"/>
      <c r="Q984" s="33"/>
      <c r="R984" s="38"/>
      <c r="S984" s="34"/>
      <c r="T984" s="34"/>
      <c r="U984" s="34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spans="1:44" ht="18.75">
      <c r="A985" s="49"/>
      <c r="B985" s="64" t="s">
        <v>13</v>
      </c>
      <c r="C985" s="82">
        <f aca="true" t="shared" si="467" ref="C985:H985">SUM(C983:C984)</f>
        <v>0</v>
      </c>
      <c r="D985" s="82">
        <f t="shared" si="467"/>
        <v>0</v>
      </c>
      <c r="E985" s="82">
        <f t="shared" si="467"/>
        <v>0</v>
      </c>
      <c r="F985" s="82">
        <f t="shared" si="467"/>
        <v>0</v>
      </c>
      <c r="G985" s="82">
        <f t="shared" si="467"/>
        <v>0</v>
      </c>
      <c r="H985" s="82">
        <f t="shared" si="467"/>
        <v>0</v>
      </c>
      <c r="I985" s="83" t="e">
        <f>+D985/C985*100</f>
        <v>#DIV/0!</v>
      </c>
      <c r="J985" s="84" t="e">
        <f>+E985/C985*100</f>
        <v>#DIV/0!</v>
      </c>
      <c r="K985" s="84" t="e">
        <f>+F985/C985*100</f>
        <v>#DIV/0!</v>
      </c>
      <c r="L985" s="84" t="e">
        <f>+G985/C985*100</f>
        <v>#DIV/0!</v>
      </c>
      <c r="M985" s="84" t="e">
        <f>+H985/C985*100</f>
        <v>#DIV/0!</v>
      </c>
      <c r="N985" s="20"/>
      <c r="O985" s="33"/>
      <c r="P985" s="38"/>
      <c r="Q985" s="33"/>
      <c r="R985" s="38"/>
      <c r="S985" s="34"/>
      <c r="T985" s="34"/>
      <c r="U985" s="34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spans="1:44" ht="18.75">
      <c r="A986" s="49"/>
      <c r="B986" s="17" t="s">
        <v>128</v>
      </c>
      <c r="C986" s="88"/>
      <c r="D986" s="88"/>
      <c r="E986" s="88"/>
      <c r="F986" s="88"/>
      <c r="G986" s="89"/>
      <c r="H986" s="89"/>
      <c r="I986" s="90"/>
      <c r="J986" s="89"/>
      <c r="K986" s="89"/>
      <c r="L986" s="89"/>
      <c r="M986" s="89"/>
      <c r="N986" s="20"/>
      <c r="O986" s="33"/>
      <c r="P986" s="38"/>
      <c r="Q986" s="33"/>
      <c r="R986" s="38"/>
      <c r="S986" s="34"/>
      <c r="T986" s="34"/>
      <c r="U986" s="34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spans="1:44" ht="18.75">
      <c r="A987" s="49"/>
      <c r="B987" s="43" t="s">
        <v>129</v>
      </c>
      <c r="C987" s="91"/>
      <c r="D987" s="91"/>
      <c r="E987" s="91"/>
      <c r="F987" s="91"/>
      <c r="G987" s="92"/>
      <c r="H987" s="92"/>
      <c r="I987" s="93"/>
      <c r="J987" s="92"/>
      <c r="K987" s="92"/>
      <c r="L987" s="92"/>
      <c r="M987" s="92"/>
      <c r="N987" s="20"/>
      <c r="O987" s="33"/>
      <c r="P987" s="38"/>
      <c r="Q987" s="33"/>
      <c r="R987" s="38"/>
      <c r="S987" s="34"/>
      <c r="T987" s="34"/>
      <c r="U987" s="34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spans="1:44" ht="18.75">
      <c r="A988" s="49"/>
      <c r="B988" s="66" t="s">
        <v>18</v>
      </c>
      <c r="C988" s="94">
        <f>+'[2]บำราศ_13'!$E$402</f>
        <v>4497800</v>
      </c>
      <c r="D988" s="94">
        <f>+'[2]บำราศ_13'!$F$402</f>
        <v>0</v>
      </c>
      <c r="E988" s="94">
        <f>+'[2]บำราศ_13'!$G$402</f>
        <v>0</v>
      </c>
      <c r="F988" s="94">
        <f>+'[2]บำราศ_13'!$H$402</f>
        <v>2873749.68</v>
      </c>
      <c r="G988" s="95">
        <f>+D988+E988+F988</f>
        <v>2873749.68</v>
      </c>
      <c r="H988" s="95">
        <f>+C988-D988-E988-F988</f>
        <v>1624050.3199999998</v>
      </c>
      <c r="I988" s="96">
        <f>+D988/C988*100</f>
        <v>0</v>
      </c>
      <c r="J988" s="95">
        <f>+E988/C988*100</f>
        <v>0</v>
      </c>
      <c r="K988" s="95">
        <f>+F988/C988*100</f>
        <v>63.8923402552359</v>
      </c>
      <c r="L988" s="95">
        <f>+G988/C988*100</f>
        <v>63.8923402552359</v>
      </c>
      <c r="M988" s="95">
        <f>+H988/C988*100</f>
        <v>36.107659744764106</v>
      </c>
      <c r="N988" s="20"/>
      <c r="O988" s="33"/>
      <c r="P988" s="38"/>
      <c r="Q988" s="33"/>
      <c r="R988" s="38"/>
      <c r="S988" s="41"/>
      <c r="T988" s="2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spans="1:44" ht="18.75">
      <c r="A989" s="49"/>
      <c r="B989" s="62" t="s">
        <v>19</v>
      </c>
      <c r="C989" s="97">
        <f>+'[2]บำราศ_13'!$E$403</f>
        <v>6229800</v>
      </c>
      <c r="D989" s="97">
        <f>+'[2]บำราศ_13'!$F$403</f>
        <v>0</v>
      </c>
      <c r="E989" s="97">
        <f>+'[2]บำราศ_13'!$G$403</f>
        <v>0</v>
      </c>
      <c r="F989" s="97">
        <f>+'[2]บำราศ_13'!$H$403</f>
        <v>3025474.05</v>
      </c>
      <c r="G989" s="98">
        <f>+D989+E989+F989</f>
        <v>3025474.05</v>
      </c>
      <c r="H989" s="98">
        <f>+C989-D989-E989-F989</f>
        <v>3204325.95</v>
      </c>
      <c r="I989" s="80">
        <f>+D989/C989*100</f>
        <v>0</v>
      </c>
      <c r="J989" s="98">
        <f>+E989/C989*100</f>
        <v>0</v>
      </c>
      <c r="K989" s="98">
        <f>+F989/C989*100</f>
        <v>48.56454541076759</v>
      </c>
      <c r="L989" s="98">
        <f>+G989/C989*100</f>
        <v>48.56454541076759</v>
      </c>
      <c r="M989" s="98">
        <f>+H989/C989*100</f>
        <v>51.4354545892324</v>
      </c>
      <c r="N989" s="20"/>
      <c r="O989" s="16"/>
      <c r="P989" s="42"/>
      <c r="Q989" s="16"/>
      <c r="R989" s="16"/>
      <c r="S989" s="33"/>
      <c r="T989" s="36"/>
      <c r="U989" s="36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spans="1:44" ht="18.75">
      <c r="A990" s="49"/>
      <c r="B990" s="65" t="s">
        <v>13</v>
      </c>
      <c r="C990" s="82">
        <f aca="true" t="shared" si="468" ref="C990:H990">SUM(C988:C989)</f>
        <v>10727600</v>
      </c>
      <c r="D990" s="82">
        <f t="shared" si="468"/>
        <v>0</v>
      </c>
      <c r="E990" s="82">
        <f t="shared" si="468"/>
        <v>0</v>
      </c>
      <c r="F990" s="82">
        <f t="shared" si="468"/>
        <v>5899223.73</v>
      </c>
      <c r="G990" s="82">
        <f t="shared" si="468"/>
        <v>5899223.73</v>
      </c>
      <c r="H990" s="82">
        <f t="shared" si="468"/>
        <v>4828376.27</v>
      </c>
      <c r="I990" s="99">
        <f>+D990/C990*100</f>
        <v>0</v>
      </c>
      <c r="J990" s="100">
        <f>+E990/C990*100</f>
        <v>0</v>
      </c>
      <c r="K990" s="100">
        <f>+F990/C990*100</f>
        <v>54.991085890599955</v>
      </c>
      <c r="L990" s="100">
        <f>+G990/C990*100</f>
        <v>54.991085890599955</v>
      </c>
      <c r="M990" s="100">
        <f>+H990/C990*100</f>
        <v>45.00891410940005</v>
      </c>
      <c r="N990" s="20"/>
      <c r="O990" s="16"/>
      <c r="P990" s="42"/>
      <c r="Q990" s="16"/>
      <c r="R990" s="16"/>
      <c r="S990" s="33"/>
      <c r="T990" s="36"/>
      <c r="U990" s="36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spans="1:44" ht="19.5" thickBot="1">
      <c r="A991" s="49"/>
      <c r="B991" s="18" t="s">
        <v>132</v>
      </c>
      <c r="C991" s="101"/>
      <c r="D991" s="101"/>
      <c r="E991" s="101"/>
      <c r="F991" s="101"/>
      <c r="G991" s="102"/>
      <c r="H991" s="102"/>
      <c r="I991" s="103"/>
      <c r="J991" s="102"/>
      <c r="K991" s="102"/>
      <c r="L991" s="102"/>
      <c r="M991" s="102"/>
      <c r="N991" s="20"/>
      <c r="O991" s="16"/>
      <c r="P991" s="42"/>
      <c r="Q991" s="16"/>
      <c r="R991" s="16"/>
      <c r="S991" s="33"/>
      <c r="T991" s="36"/>
      <c r="U991" s="36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spans="1:44" ht="19.5" thickTop="1">
      <c r="A992" s="50"/>
      <c r="B992" s="60" t="s">
        <v>18</v>
      </c>
      <c r="C992" s="78">
        <f aca="true" t="shared" si="469" ref="C992:H992">+C988</f>
        <v>4497800</v>
      </c>
      <c r="D992" s="78">
        <f t="shared" si="469"/>
        <v>0</v>
      </c>
      <c r="E992" s="78">
        <f t="shared" si="469"/>
        <v>0</v>
      </c>
      <c r="F992" s="78">
        <f t="shared" si="469"/>
        <v>2873749.68</v>
      </c>
      <c r="G992" s="78">
        <f t="shared" si="469"/>
        <v>2873749.68</v>
      </c>
      <c r="H992" s="78">
        <f t="shared" si="469"/>
        <v>1624050.3199999998</v>
      </c>
      <c r="I992" s="86">
        <f aca="true" t="shared" si="470" ref="I992:I997">+D992/C992*100</f>
        <v>0</v>
      </c>
      <c r="J992" s="81">
        <f aca="true" t="shared" si="471" ref="J992:J997">+E992/C992*100</f>
        <v>0</v>
      </c>
      <c r="K992" s="81">
        <f aca="true" t="shared" si="472" ref="K992:K997">+F992/C992*100</f>
        <v>63.8923402552359</v>
      </c>
      <c r="L992" s="81">
        <f aca="true" t="shared" si="473" ref="L992:L997">+G992/C992*100</f>
        <v>63.8923402552359</v>
      </c>
      <c r="M992" s="81">
        <f aca="true" t="shared" si="474" ref="M992:M997">+H992/C992*100</f>
        <v>36.107659744764106</v>
      </c>
      <c r="N992" s="20"/>
      <c r="O992" s="16"/>
      <c r="P992" s="42"/>
      <c r="Q992" s="16"/>
      <c r="R992" s="16"/>
      <c r="S992" s="33"/>
      <c r="T992" s="36"/>
      <c r="U992" s="36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</row>
    <row r="993" spans="1:44" ht="18.75">
      <c r="A993" s="49"/>
      <c r="B993" s="62" t="s">
        <v>19</v>
      </c>
      <c r="C993" s="97">
        <f aca="true" t="shared" si="475" ref="C993:H993">+C967+C974+C980+C983+C989</f>
        <v>27390900</v>
      </c>
      <c r="D993" s="97">
        <f t="shared" si="475"/>
        <v>0</v>
      </c>
      <c r="E993" s="97">
        <f t="shared" si="475"/>
        <v>0</v>
      </c>
      <c r="F993" s="97">
        <f t="shared" si="475"/>
        <v>14245884.670000002</v>
      </c>
      <c r="G993" s="97">
        <f t="shared" si="475"/>
        <v>14245884.670000002</v>
      </c>
      <c r="H993" s="97">
        <f t="shared" si="475"/>
        <v>13145015.329999998</v>
      </c>
      <c r="I993" s="86">
        <f t="shared" si="470"/>
        <v>0</v>
      </c>
      <c r="J993" s="81">
        <f t="shared" si="471"/>
        <v>0</v>
      </c>
      <c r="K993" s="81">
        <f t="shared" si="472"/>
        <v>52.009553063243644</v>
      </c>
      <c r="L993" s="81">
        <f t="shared" si="473"/>
        <v>52.009553063243644</v>
      </c>
      <c r="M993" s="81">
        <f t="shared" si="474"/>
        <v>47.990446936756356</v>
      </c>
      <c r="N993" s="20"/>
      <c r="O993" s="16"/>
      <c r="P993" s="42"/>
      <c r="Q993" s="16"/>
      <c r="R993" s="16"/>
      <c r="S993" s="33"/>
      <c r="T993" s="36"/>
      <c r="U993" s="36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</row>
    <row r="994" spans="1:44" ht="18.75">
      <c r="A994" s="49"/>
      <c r="B994" s="61" t="s">
        <v>20</v>
      </c>
      <c r="C994" s="104">
        <f aca="true" t="shared" si="476" ref="C994:H994">+C968+C975+C984</f>
        <v>89029400</v>
      </c>
      <c r="D994" s="104">
        <f t="shared" si="476"/>
        <v>0</v>
      </c>
      <c r="E994" s="104">
        <f t="shared" si="476"/>
        <v>4500000</v>
      </c>
      <c r="F994" s="104">
        <f t="shared" si="476"/>
        <v>3900000</v>
      </c>
      <c r="G994" s="104">
        <f t="shared" si="476"/>
        <v>8400000</v>
      </c>
      <c r="H994" s="104">
        <f t="shared" si="476"/>
        <v>80629400</v>
      </c>
      <c r="I994" s="104">
        <f t="shared" si="470"/>
        <v>0</v>
      </c>
      <c r="J994" s="104">
        <f t="shared" si="471"/>
        <v>5.0545100831860035</v>
      </c>
      <c r="K994" s="104">
        <f t="shared" si="472"/>
        <v>4.38057540542787</v>
      </c>
      <c r="L994" s="104">
        <f t="shared" si="473"/>
        <v>9.435085488613874</v>
      </c>
      <c r="M994" s="104">
        <f t="shared" si="474"/>
        <v>90.56491451138614</v>
      </c>
      <c r="N994" s="20"/>
      <c r="O994" s="16"/>
      <c r="P994" s="42"/>
      <c r="Q994" s="16"/>
      <c r="R994" s="16"/>
      <c r="S994" s="33"/>
      <c r="T994" s="36"/>
      <c r="U994" s="36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</row>
    <row r="995" spans="1:44" ht="18.75">
      <c r="A995" s="49"/>
      <c r="B995" s="62" t="s">
        <v>21</v>
      </c>
      <c r="C995" s="97">
        <f aca="true" t="shared" si="477" ref="C995:H995">+C969+C976</f>
        <v>100000</v>
      </c>
      <c r="D995" s="97">
        <f t="shared" si="477"/>
        <v>0</v>
      </c>
      <c r="E995" s="97">
        <f t="shared" si="477"/>
        <v>0</v>
      </c>
      <c r="F995" s="97">
        <f t="shared" si="477"/>
        <v>1127</v>
      </c>
      <c r="G995" s="97">
        <f t="shared" si="477"/>
        <v>1127</v>
      </c>
      <c r="H995" s="97">
        <f t="shared" si="477"/>
        <v>98873</v>
      </c>
      <c r="I995" s="86">
        <f t="shared" si="470"/>
        <v>0</v>
      </c>
      <c r="J995" s="81">
        <f t="shared" si="471"/>
        <v>0</v>
      </c>
      <c r="K995" s="81">
        <f t="shared" si="472"/>
        <v>1.127</v>
      </c>
      <c r="L995" s="81">
        <f t="shared" si="473"/>
        <v>1.127</v>
      </c>
      <c r="M995" s="81">
        <f t="shared" si="474"/>
        <v>98.873</v>
      </c>
      <c r="N995" s="20"/>
      <c r="O995" s="16"/>
      <c r="P995" s="42"/>
      <c r="Q995" s="16"/>
      <c r="R995" s="16"/>
      <c r="S995" s="33"/>
      <c r="T995" s="36"/>
      <c r="U995" s="36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</row>
    <row r="996" spans="1:44" ht="18.75">
      <c r="A996" s="49"/>
      <c r="B996" s="67" t="s">
        <v>22</v>
      </c>
      <c r="C996" s="105">
        <f aca="true" t="shared" si="478" ref="C996:H996">+C970</f>
        <v>0</v>
      </c>
      <c r="D996" s="105">
        <f t="shared" si="478"/>
        <v>0</v>
      </c>
      <c r="E996" s="105">
        <f t="shared" si="478"/>
        <v>0</v>
      </c>
      <c r="F996" s="105">
        <f t="shared" si="478"/>
        <v>0</v>
      </c>
      <c r="G996" s="105">
        <f t="shared" si="478"/>
        <v>0</v>
      </c>
      <c r="H996" s="105">
        <f t="shared" si="478"/>
        <v>0</v>
      </c>
      <c r="I996" s="86" t="e">
        <f t="shared" si="470"/>
        <v>#DIV/0!</v>
      </c>
      <c r="J996" s="81" t="e">
        <f t="shared" si="471"/>
        <v>#DIV/0!</v>
      </c>
      <c r="K996" s="81" t="e">
        <f t="shared" si="472"/>
        <v>#DIV/0!</v>
      </c>
      <c r="L996" s="81" t="e">
        <f t="shared" si="473"/>
        <v>#DIV/0!</v>
      </c>
      <c r="M996" s="81" t="e">
        <f t="shared" si="474"/>
        <v>#DIV/0!</v>
      </c>
      <c r="N996" s="20"/>
      <c r="O996" s="33"/>
      <c r="P996" s="38"/>
      <c r="Q996" s="33"/>
      <c r="R996" s="38"/>
      <c r="S996" s="34"/>
      <c r="T996" s="34"/>
      <c r="U996" s="34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</row>
    <row r="997" spans="1:44" ht="19.5" thickBot="1">
      <c r="A997" s="109"/>
      <c r="B997" s="68" t="s">
        <v>14</v>
      </c>
      <c r="C997" s="106">
        <f aca="true" t="shared" si="479" ref="C997:H997">SUM(C992:C996)</f>
        <v>121018100</v>
      </c>
      <c r="D997" s="106">
        <f t="shared" si="479"/>
        <v>0</v>
      </c>
      <c r="E997" s="106">
        <f t="shared" si="479"/>
        <v>4500000</v>
      </c>
      <c r="F997" s="106">
        <f t="shared" si="479"/>
        <v>21020761.35</v>
      </c>
      <c r="G997" s="106">
        <f t="shared" si="479"/>
        <v>25520761.35</v>
      </c>
      <c r="H997" s="106">
        <f t="shared" si="479"/>
        <v>95497338.65</v>
      </c>
      <c r="I997" s="106">
        <f t="shared" si="470"/>
        <v>0</v>
      </c>
      <c r="J997" s="106">
        <f t="shared" si="471"/>
        <v>3.7184520332082553</v>
      </c>
      <c r="K997" s="106">
        <f t="shared" si="472"/>
        <v>17.36993172922067</v>
      </c>
      <c r="L997" s="107">
        <f t="shared" si="473"/>
        <v>21.08838376242893</v>
      </c>
      <c r="M997" s="106">
        <f t="shared" si="474"/>
        <v>78.91161623757108</v>
      </c>
      <c r="N997" s="20"/>
      <c r="O997" s="33"/>
      <c r="P997" s="38"/>
      <c r="Q997" s="33"/>
      <c r="R997" s="38"/>
      <c r="S997" s="34"/>
      <c r="T997" s="34"/>
      <c r="U997" s="34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</row>
    <row r="998" spans="1:44" ht="19.5" thickTop="1">
      <c r="A998" s="69" t="s">
        <v>27</v>
      </c>
      <c r="B998" s="17" t="s">
        <v>42</v>
      </c>
      <c r="C998" s="71"/>
      <c r="D998" s="71"/>
      <c r="E998" s="71"/>
      <c r="F998" s="71"/>
      <c r="G998" s="72"/>
      <c r="H998" s="72"/>
      <c r="I998" s="73"/>
      <c r="J998" s="72"/>
      <c r="K998" s="72"/>
      <c r="L998" s="72"/>
      <c r="M998" s="58"/>
      <c r="N998" s="20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</row>
    <row r="999" spans="1:44" ht="18.75">
      <c r="A999" s="48" t="s">
        <v>70</v>
      </c>
      <c r="B999" s="43" t="s">
        <v>108</v>
      </c>
      <c r="C999" s="75"/>
      <c r="D999" s="75"/>
      <c r="E999" s="75"/>
      <c r="F999" s="75"/>
      <c r="G999" s="76"/>
      <c r="H999" s="76"/>
      <c r="I999" s="77"/>
      <c r="J999" s="76"/>
      <c r="K999" s="76"/>
      <c r="L999" s="76"/>
      <c r="M999" s="59"/>
      <c r="N999" s="20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</row>
    <row r="1000" spans="1:44" ht="18.75">
      <c r="A1000" s="49"/>
      <c r="B1000" s="60" t="s">
        <v>19</v>
      </c>
      <c r="C1000" s="78">
        <f>+'[2]ราชประชา_14'!$E$281</f>
        <v>15329340</v>
      </c>
      <c r="D1000" s="78">
        <f>+'[2]ราชประชา_14'!$F$281</f>
        <v>0</v>
      </c>
      <c r="E1000" s="78">
        <f>+'[2]ราชประชา_14'!$G$281</f>
        <v>3834274.49</v>
      </c>
      <c r="F1000" s="78">
        <f>+'[2]ราชประชา_14'!$H$281</f>
        <v>10984498.51</v>
      </c>
      <c r="G1000" s="85">
        <f>+D1000+E1000+F1000</f>
        <v>14818773</v>
      </c>
      <c r="H1000" s="81">
        <f>+C1000-D1000-E1000-F1000</f>
        <v>510567</v>
      </c>
      <c r="I1000" s="86">
        <f>+D1000/C1000*100</f>
        <v>0</v>
      </c>
      <c r="J1000" s="81">
        <f>+E1000/C1000*100</f>
        <v>25.012652142884168</v>
      </c>
      <c r="K1000" s="98">
        <f>+F1000/C1000*100</f>
        <v>71.6566956568254</v>
      </c>
      <c r="L1000" s="81">
        <f>+G1000/C1000*100</f>
        <v>96.66934779970958</v>
      </c>
      <c r="M1000" s="81">
        <f>+H1000/C1000*100</f>
        <v>3.330652200290424</v>
      </c>
      <c r="N1000" s="39"/>
      <c r="O1000" s="40"/>
      <c r="P1000" s="40"/>
      <c r="Q1000" s="40"/>
      <c r="R1000" s="40"/>
      <c r="S1000" s="41"/>
      <c r="T1000" s="41"/>
      <c r="U1000" s="41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</row>
    <row r="1001" spans="1:44" ht="18.75">
      <c r="A1001" s="49"/>
      <c r="B1001" s="61" t="s">
        <v>20</v>
      </c>
      <c r="C1001" s="97">
        <f>+'[2]ราชประชา_14'!$E$282</f>
        <v>18882400</v>
      </c>
      <c r="D1001" s="97">
        <f>+'[2]ราชประชา_14'!$F$282</f>
        <v>0</v>
      </c>
      <c r="E1001" s="97">
        <f>+'[2]ราชประชา_14'!$G$282</f>
        <v>4259000</v>
      </c>
      <c r="F1001" s="97">
        <f>+'[2]ราชประชา_14'!$H$282</f>
        <v>424000</v>
      </c>
      <c r="G1001" s="79">
        <f>+D1001+E1001+F1001</f>
        <v>4683000</v>
      </c>
      <c r="H1001" s="98">
        <f>+C1001-D1001-E1001-F1001</f>
        <v>14199400</v>
      </c>
      <c r="I1001" s="80">
        <f>+D1001/C1001*100</f>
        <v>0</v>
      </c>
      <c r="J1001" s="98">
        <f>+E1001/C1001*100</f>
        <v>22.55539550057196</v>
      </c>
      <c r="K1001" s="98">
        <f>+F1001/C1001*100</f>
        <v>2.2454772698385796</v>
      </c>
      <c r="L1001" s="98">
        <f>+G1001/C1001*100</f>
        <v>24.80087277041054</v>
      </c>
      <c r="M1001" s="98">
        <f>+H1001/C1001*100</f>
        <v>75.19912722958946</v>
      </c>
      <c r="N1001" s="39"/>
      <c r="O1001" s="40"/>
      <c r="P1001" s="40"/>
      <c r="Q1001" s="40"/>
      <c r="R1001" s="40"/>
      <c r="S1001" s="41"/>
      <c r="T1001" s="41"/>
      <c r="U1001" s="41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</row>
    <row r="1002" spans="1:44" ht="18.75">
      <c r="A1002" s="49"/>
      <c r="B1002" s="62" t="s">
        <v>21</v>
      </c>
      <c r="C1002" s="97">
        <f>+'[2]ราชประชา_14'!$E$283</f>
        <v>15675300</v>
      </c>
      <c r="D1002" s="97">
        <f>+'[2]ราชประชา_14'!$F$283</f>
        <v>0</v>
      </c>
      <c r="E1002" s="97">
        <f>+'[2]ราชประชา_14'!$G$283</f>
        <v>0</v>
      </c>
      <c r="F1002" s="97">
        <f>+'[2]ราชประชา_14'!$H$283</f>
        <v>8255920.39</v>
      </c>
      <c r="G1002" s="79">
        <f>+D1002+E1002+F1002</f>
        <v>8255920.39</v>
      </c>
      <c r="H1002" s="98">
        <f>+C1002-D1002-E1002-F1002</f>
        <v>7419379.61</v>
      </c>
      <c r="I1002" s="80">
        <f>+D1002/C1002*100</f>
        <v>0</v>
      </c>
      <c r="J1002" s="98">
        <f>+E1002/C1002*100</f>
        <v>0</v>
      </c>
      <c r="K1002" s="98">
        <f>+F1002/C1002*100</f>
        <v>52.6683405740241</v>
      </c>
      <c r="L1002" s="98">
        <f>+G1002/C1002*100</f>
        <v>52.6683405740241</v>
      </c>
      <c r="M1002" s="98">
        <f>+H1002/C1002*100</f>
        <v>47.3316594259759</v>
      </c>
      <c r="N1002" s="39"/>
      <c r="O1002" s="40"/>
      <c r="P1002" s="40"/>
      <c r="Q1002" s="40"/>
      <c r="R1002" s="40"/>
      <c r="S1002" s="41"/>
      <c r="T1002" s="41"/>
      <c r="U1002" s="41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</row>
    <row r="1003" spans="1:44" ht="18.75">
      <c r="A1003" s="49"/>
      <c r="B1003" s="63" t="s">
        <v>22</v>
      </c>
      <c r="C1003" s="97">
        <f>+'[2]ราชประชา_14'!$E$284</f>
        <v>0</v>
      </c>
      <c r="D1003" s="97">
        <f>+'[2]ราชประชา_14'!$F$284</f>
        <v>0</v>
      </c>
      <c r="E1003" s="97">
        <f>+'[2]ราชประชา_14'!$G$284</f>
        <v>0</v>
      </c>
      <c r="F1003" s="97">
        <f>+'[2]ราชประชา_14'!$H$284</f>
        <v>0</v>
      </c>
      <c r="G1003" s="79">
        <f>+D1003+E1003+F1003</f>
        <v>0</v>
      </c>
      <c r="H1003" s="98">
        <f>+C1003-D1003-E1003-F1003</f>
        <v>0</v>
      </c>
      <c r="I1003" s="80" t="e">
        <f>+D1003/C1003*100</f>
        <v>#DIV/0!</v>
      </c>
      <c r="J1003" s="98" t="e">
        <f>+E1003/C1003*100</f>
        <v>#DIV/0!</v>
      </c>
      <c r="K1003" s="98" t="e">
        <f>+F1003/C1003*100</f>
        <v>#DIV/0!</v>
      </c>
      <c r="L1003" s="98" t="e">
        <f>+G1003/C1003*100</f>
        <v>#DIV/0!</v>
      </c>
      <c r="M1003" s="98" t="e">
        <f>+H1003/C1003*100</f>
        <v>#DIV/0!</v>
      </c>
      <c r="N1003" s="39"/>
      <c r="O1003" s="40"/>
      <c r="P1003" s="40"/>
      <c r="Q1003" s="40"/>
      <c r="R1003" s="40"/>
      <c r="S1003" s="41"/>
      <c r="T1003" s="41"/>
      <c r="U1003" s="41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</row>
    <row r="1004" spans="1:44" ht="18.75">
      <c r="A1004" s="49"/>
      <c r="B1004" s="64" t="s">
        <v>13</v>
      </c>
      <c r="C1004" s="108">
        <f aca="true" t="shared" si="480" ref="C1004:H1004">SUM(C1000:C1003)</f>
        <v>49887040</v>
      </c>
      <c r="D1004" s="108">
        <f t="shared" si="480"/>
        <v>0</v>
      </c>
      <c r="E1004" s="108">
        <f t="shared" si="480"/>
        <v>8093274.49</v>
      </c>
      <c r="F1004" s="108">
        <f t="shared" si="480"/>
        <v>19664418.9</v>
      </c>
      <c r="G1004" s="108">
        <f t="shared" si="480"/>
        <v>27757693.39</v>
      </c>
      <c r="H1004" s="108">
        <f t="shared" si="480"/>
        <v>22129346.61</v>
      </c>
      <c r="I1004" s="108">
        <f>+D1004/C1004*100</f>
        <v>0</v>
      </c>
      <c r="J1004" s="108">
        <f>+E1004/C1004*100</f>
        <v>16.223200434421443</v>
      </c>
      <c r="K1004" s="108">
        <f>+F1004/C1004*100</f>
        <v>39.417890698666426</v>
      </c>
      <c r="L1004" s="108">
        <f>+G1004/C1004*100</f>
        <v>55.64109113308787</v>
      </c>
      <c r="M1004" s="108">
        <f>+H1004/C1004*100</f>
        <v>44.35890886691213</v>
      </c>
      <c r="N1004" s="20"/>
      <c r="O1004" s="16"/>
      <c r="P1004" s="42"/>
      <c r="Q1004" s="16"/>
      <c r="R1004" s="16"/>
      <c r="S1004" s="25"/>
      <c r="T1004" s="24"/>
      <c r="U1004" s="24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</row>
    <row r="1005" spans="1:44" ht="18.75">
      <c r="A1005" s="49"/>
      <c r="B1005" s="17" t="s">
        <v>109</v>
      </c>
      <c r="C1005" s="71"/>
      <c r="D1005" s="71"/>
      <c r="E1005" s="71"/>
      <c r="F1005" s="71"/>
      <c r="G1005" s="72"/>
      <c r="H1005" s="72"/>
      <c r="I1005" s="73"/>
      <c r="J1005" s="72"/>
      <c r="K1005" s="72"/>
      <c r="L1005" s="72"/>
      <c r="M1005" s="72"/>
      <c r="N1005" s="20"/>
      <c r="O1005" s="33"/>
      <c r="P1005" s="38"/>
      <c r="Q1005" s="33"/>
      <c r="R1005" s="38"/>
      <c r="S1005" s="41"/>
      <c r="T1005" s="2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</row>
    <row r="1006" spans="1:44" ht="18.75">
      <c r="A1006" s="49"/>
      <c r="B1006" s="43" t="s">
        <v>107</v>
      </c>
      <c r="C1006" s="75"/>
      <c r="D1006" s="75"/>
      <c r="E1006" s="75"/>
      <c r="F1006" s="75"/>
      <c r="G1006" s="76"/>
      <c r="H1006" s="76"/>
      <c r="I1006" s="77"/>
      <c r="J1006" s="76"/>
      <c r="K1006" s="76"/>
      <c r="L1006" s="76"/>
      <c r="M1006" s="76"/>
      <c r="N1006" s="20"/>
      <c r="O1006" s="33"/>
      <c r="P1006" s="38"/>
      <c r="Q1006" s="33"/>
      <c r="R1006" s="38"/>
      <c r="S1006" s="41"/>
      <c r="T1006" s="2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</row>
    <row r="1007" spans="1:44" ht="18.75">
      <c r="A1007" s="49"/>
      <c r="B1007" s="60" t="s">
        <v>19</v>
      </c>
      <c r="C1007" s="78">
        <f>+'[2]ราชประชา_14'!$E$336</f>
        <v>1117900</v>
      </c>
      <c r="D1007" s="78">
        <f>+'[2]ราชประชา_14'!$F$336</f>
        <v>0</v>
      </c>
      <c r="E1007" s="78">
        <f>+'[2]ราชประชา_14'!$G$336</f>
        <v>0</v>
      </c>
      <c r="F1007" s="78">
        <f>+'[2]ราชประชา_14'!$H$336</f>
        <v>616594.88</v>
      </c>
      <c r="G1007" s="85">
        <f>+D1007+E1007+F1007</f>
        <v>616594.88</v>
      </c>
      <c r="H1007" s="85">
        <f>+C1007-D1007-E1007-F1007</f>
        <v>501305.12</v>
      </c>
      <c r="I1007" s="86">
        <f>+D1007/C1007*100</f>
        <v>0</v>
      </c>
      <c r="J1007" s="81">
        <f>+E1007/C1007*100</f>
        <v>0</v>
      </c>
      <c r="K1007" s="81">
        <f>+F1007/C1007*100</f>
        <v>55.156532784685574</v>
      </c>
      <c r="L1007" s="81">
        <f>+G1007/C1007*100</f>
        <v>55.156532784685574</v>
      </c>
      <c r="M1007" s="81">
        <f>+H1007/C1007*100</f>
        <v>44.84346721531443</v>
      </c>
      <c r="N1007" s="20"/>
      <c r="O1007" s="33"/>
      <c r="P1007" s="38"/>
      <c r="Q1007" s="33"/>
      <c r="R1007" s="38"/>
      <c r="S1007" s="41"/>
      <c r="T1007" s="2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</row>
    <row r="1008" spans="1:44" ht="18.75">
      <c r="A1008" s="49"/>
      <c r="B1008" s="61" t="s">
        <v>20</v>
      </c>
      <c r="C1008" s="78">
        <f>+'[2]ราชประชา_14'!$E$337</f>
        <v>860400</v>
      </c>
      <c r="D1008" s="78">
        <f>+'[2]ราชประชา_14'!$F$337</f>
        <v>0</v>
      </c>
      <c r="E1008" s="78">
        <f>+'[2]ราชประชา_14'!$G$337</f>
        <v>60400</v>
      </c>
      <c r="F1008" s="78">
        <f>+'[2]ราชประชา_14'!$H$337</f>
        <v>0</v>
      </c>
      <c r="G1008" s="79">
        <f>+D1008+E1008+F1008</f>
        <v>60400</v>
      </c>
      <c r="H1008" s="79">
        <f>+C1008-D1008-E1008-F1008</f>
        <v>800000</v>
      </c>
      <c r="I1008" s="80">
        <f>+D1008/C1008*100</f>
        <v>0</v>
      </c>
      <c r="J1008" s="81">
        <f>+E1008/C1008*100</f>
        <v>7.0199907019990695</v>
      </c>
      <c r="K1008" s="81">
        <f>+F1008/C1008*100</f>
        <v>0</v>
      </c>
      <c r="L1008" s="81">
        <f>+G1008/C1008*100</f>
        <v>7.0199907019990695</v>
      </c>
      <c r="M1008" s="81">
        <f>+H1008/C1008*100</f>
        <v>92.98000929800094</v>
      </c>
      <c r="N1008" s="20"/>
      <c r="O1008" s="33"/>
      <c r="P1008" s="38"/>
      <c r="Q1008" s="33"/>
      <c r="R1008" s="38"/>
      <c r="S1008" s="41"/>
      <c r="T1008" s="2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</row>
    <row r="1009" spans="1:44" ht="18.75">
      <c r="A1009" s="49"/>
      <c r="B1009" s="62" t="s">
        <v>21</v>
      </c>
      <c r="C1009" s="78">
        <f>+'[2]ราชประชา_14'!$E$338</f>
        <v>0</v>
      </c>
      <c r="D1009" s="78">
        <f>+'[2]ราชประชา_14'!$F$338</f>
        <v>0</v>
      </c>
      <c r="E1009" s="78">
        <f>+'[2]ราชประชา_14'!$G$338</f>
        <v>0</v>
      </c>
      <c r="F1009" s="78">
        <f>+'[2]ราชประชา_14'!$H$338</f>
        <v>0</v>
      </c>
      <c r="G1009" s="79">
        <f>+D1009+E1009+F1009</f>
        <v>0</v>
      </c>
      <c r="H1009" s="79">
        <f>+C1009-D1009-E1009-F1009</f>
        <v>0</v>
      </c>
      <c r="I1009" s="80" t="e">
        <f>+D1009/C1009*100</f>
        <v>#DIV/0!</v>
      </c>
      <c r="J1009" s="81" t="e">
        <f>+E1009/C1009*100</f>
        <v>#DIV/0!</v>
      </c>
      <c r="K1009" s="81" t="e">
        <f>+F1009/C1009*100</f>
        <v>#DIV/0!</v>
      </c>
      <c r="L1009" s="81" t="e">
        <f>+G1009/C1009*100</f>
        <v>#DIV/0!</v>
      </c>
      <c r="M1009" s="81" t="e">
        <f>+H1009/C1009*100</f>
        <v>#DIV/0!</v>
      </c>
      <c r="N1009" s="20"/>
      <c r="O1009" s="33"/>
      <c r="P1009" s="38"/>
      <c r="Q1009" s="33"/>
      <c r="R1009" s="38"/>
      <c r="S1009" s="41"/>
      <c r="T1009" s="2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</row>
    <row r="1010" spans="1:44" ht="18.75">
      <c r="A1010" s="49"/>
      <c r="B1010" s="64" t="s">
        <v>13</v>
      </c>
      <c r="C1010" s="108">
        <f aca="true" t="shared" si="481" ref="C1010:H1010">SUM(C1007:C1009)</f>
        <v>1978300</v>
      </c>
      <c r="D1010" s="108">
        <f t="shared" si="481"/>
        <v>0</v>
      </c>
      <c r="E1010" s="108">
        <f t="shared" si="481"/>
        <v>60400</v>
      </c>
      <c r="F1010" s="108">
        <f t="shared" si="481"/>
        <v>616594.88</v>
      </c>
      <c r="G1010" s="108">
        <f t="shared" si="481"/>
        <v>676994.88</v>
      </c>
      <c r="H1010" s="108">
        <f t="shared" si="481"/>
        <v>1301305.12</v>
      </c>
      <c r="I1010" s="108">
        <f>+D1010/C1010*100</f>
        <v>0</v>
      </c>
      <c r="J1010" s="108">
        <f>+E1010/C1010*100</f>
        <v>3.053126421675176</v>
      </c>
      <c r="K1010" s="108">
        <f>+F1010/C1010*100</f>
        <v>31.16791588737805</v>
      </c>
      <c r="L1010" s="108">
        <f>+G1010/C1010*100</f>
        <v>34.22104230905323</v>
      </c>
      <c r="M1010" s="108">
        <f>+H1010/C1010*100</f>
        <v>65.77895769094678</v>
      </c>
      <c r="N1010" s="20"/>
      <c r="O1010" s="16"/>
      <c r="P1010" s="42"/>
      <c r="Q1010" s="16"/>
      <c r="R1010" s="16"/>
      <c r="S1010" s="33"/>
      <c r="T1010" s="36"/>
      <c r="U1010" s="36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</row>
    <row r="1011" spans="1:44" ht="18.75">
      <c r="A1011" s="49"/>
      <c r="B1011" s="17" t="s">
        <v>133</v>
      </c>
      <c r="C1011" s="70"/>
      <c r="D1011" s="70"/>
      <c r="E1011" s="70"/>
      <c r="F1011" s="70"/>
      <c r="G1011" s="72"/>
      <c r="H1011" s="72"/>
      <c r="I1011" s="73"/>
      <c r="J1011" s="72"/>
      <c r="K1011" s="72"/>
      <c r="L1011" s="72"/>
      <c r="M1011" s="72"/>
      <c r="N1011" s="20"/>
      <c r="O1011" s="33"/>
      <c r="P1011" s="38"/>
      <c r="Q1011" s="33"/>
      <c r="R1011" s="38"/>
      <c r="S1011" s="34"/>
      <c r="T1011" s="34"/>
      <c r="U1011" s="34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</row>
    <row r="1012" spans="1:44" ht="18.75">
      <c r="A1012" s="49"/>
      <c r="B1012" s="43" t="s">
        <v>110</v>
      </c>
      <c r="C1012" s="74"/>
      <c r="D1012" s="74"/>
      <c r="E1012" s="74"/>
      <c r="F1012" s="74"/>
      <c r="G1012" s="76"/>
      <c r="H1012" s="76"/>
      <c r="I1012" s="77"/>
      <c r="J1012" s="76"/>
      <c r="K1012" s="76"/>
      <c r="L1012" s="76"/>
      <c r="M1012" s="76"/>
      <c r="N1012" s="20"/>
      <c r="O1012" s="33"/>
      <c r="P1012" s="38"/>
      <c r="Q1012" s="33"/>
      <c r="R1012" s="38"/>
      <c r="S1012" s="34"/>
      <c r="T1012" s="34"/>
      <c r="U1012" s="34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</row>
    <row r="1013" spans="1:44" ht="18.75">
      <c r="A1013" s="49"/>
      <c r="B1013" s="60" t="s">
        <v>19</v>
      </c>
      <c r="C1013" s="78">
        <f>+'[2]ราชประชา_14'!$E$354</f>
        <v>0</v>
      </c>
      <c r="D1013" s="78">
        <f>+'[2]ราชประชา_14'!$F$354</f>
        <v>0</v>
      </c>
      <c r="E1013" s="78">
        <f>+'[2]ราชประชา_14'!$G$354</f>
        <v>0</v>
      </c>
      <c r="F1013" s="78">
        <f>+'[2]ราชประชา_14'!$H$354</f>
        <v>0</v>
      </c>
      <c r="G1013" s="85">
        <f>+D1013+E1013+F1013</f>
        <v>0</v>
      </c>
      <c r="H1013" s="85">
        <f>+C1013-D1013-E1013-F1013</f>
        <v>0</v>
      </c>
      <c r="I1013" s="86" t="e">
        <f>+D1013/C1013*100</f>
        <v>#DIV/0!</v>
      </c>
      <c r="J1013" s="81" t="e">
        <f>+E1013/C1013*100</f>
        <v>#DIV/0!</v>
      </c>
      <c r="K1013" s="87" t="e">
        <f>+F1013/C1013*100</f>
        <v>#DIV/0!</v>
      </c>
      <c r="L1013" s="87" t="e">
        <f>+G1013/C1013*100</f>
        <v>#DIV/0!</v>
      </c>
      <c r="M1013" s="87" t="e">
        <f>+H1013/C1013*100</f>
        <v>#DIV/0!</v>
      </c>
      <c r="N1013" s="20"/>
      <c r="O1013" s="33"/>
      <c r="P1013" s="38"/>
      <c r="Q1013" s="33"/>
      <c r="R1013" s="38"/>
      <c r="S1013" s="34"/>
      <c r="T1013" s="34"/>
      <c r="U1013" s="34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</row>
    <row r="1014" spans="1:44" ht="18.75">
      <c r="A1014" s="49"/>
      <c r="B1014" s="64" t="s">
        <v>13</v>
      </c>
      <c r="C1014" s="82">
        <f aca="true" t="shared" si="482" ref="C1014:H1014">SUM(C1013:C1013)</f>
        <v>0</v>
      </c>
      <c r="D1014" s="82">
        <f t="shared" si="482"/>
        <v>0</v>
      </c>
      <c r="E1014" s="82">
        <f t="shared" si="482"/>
        <v>0</v>
      </c>
      <c r="F1014" s="82">
        <f t="shared" si="482"/>
        <v>0</v>
      </c>
      <c r="G1014" s="82">
        <f t="shared" si="482"/>
        <v>0</v>
      </c>
      <c r="H1014" s="82">
        <f t="shared" si="482"/>
        <v>0</v>
      </c>
      <c r="I1014" s="83" t="e">
        <f>+D1014/C1014*100</f>
        <v>#DIV/0!</v>
      </c>
      <c r="J1014" s="84" t="e">
        <f>+E1014/C1014*100</f>
        <v>#DIV/0!</v>
      </c>
      <c r="K1014" s="84" t="e">
        <f>+F1014/C1014*100</f>
        <v>#DIV/0!</v>
      </c>
      <c r="L1014" s="84" t="e">
        <f>+G1014/C1014*100</f>
        <v>#DIV/0!</v>
      </c>
      <c r="M1014" s="84" t="e">
        <f>+H1014/C1014*100</f>
        <v>#DIV/0!</v>
      </c>
      <c r="N1014" s="20"/>
      <c r="O1014" s="33"/>
      <c r="P1014" s="38"/>
      <c r="Q1014" s="33"/>
      <c r="R1014" s="38"/>
      <c r="S1014" s="34"/>
      <c r="T1014" s="34"/>
      <c r="U1014" s="34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</row>
    <row r="1015" spans="1:44" ht="18.75">
      <c r="A1015" s="49"/>
      <c r="B1015" s="43" t="s">
        <v>130</v>
      </c>
      <c r="C1015" s="74"/>
      <c r="D1015" s="74"/>
      <c r="E1015" s="74"/>
      <c r="F1015" s="74"/>
      <c r="G1015" s="76"/>
      <c r="H1015" s="76"/>
      <c r="I1015" s="77"/>
      <c r="J1015" s="76"/>
      <c r="K1015" s="76"/>
      <c r="L1015" s="76"/>
      <c r="M1015" s="76"/>
      <c r="N1015" s="20"/>
      <c r="O1015" s="33"/>
      <c r="P1015" s="38"/>
      <c r="Q1015" s="33"/>
      <c r="R1015" s="38"/>
      <c r="S1015" s="34"/>
      <c r="T1015" s="34"/>
      <c r="U1015" s="34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</row>
    <row r="1016" spans="1:44" ht="18.75">
      <c r="A1016" s="49"/>
      <c r="B1016" s="60" t="s">
        <v>19</v>
      </c>
      <c r="C1016" s="78">
        <f>+'[2]ราชประชา_14'!$E$379</f>
        <v>0</v>
      </c>
      <c r="D1016" s="78">
        <f>+'[2]ราชประชา_14'!$F$379</f>
        <v>0</v>
      </c>
      <c r="E1016" s="78">
        <f>+'[2]ราชประชา_14'!$G$379</f>
        <v>0</v>
      </c>
      <c r="F1016" s="78">
        <f>+'[2]ราชประชา_14'!$H$379</f>
        <v>0</v>
      </c>
      <c r="G1016" s="85">
        <f>+D1016+E1016+F1016</f>
        <v>0</v>
      </c>
      <c r="H1016" s="85">
        <f>+C1016-D1016-E1016-F1016</f>
        <v>0</v>
      </c>
      <c r="I1016" s="86" t="e">
        <f>+D1016/C1016*100</f>
        <v>#DIV/0!</v>
      </c>
      <c r="J1016" s="81" t="e">
        <f>+E1016/C1016*100</f>
        <v>#DIV/0!</v>
      </c>
      <c r="K1016" s="81" t="e">
        <f>+F1016/C1016*100</f>
        <v>#DIV/0!</v>
      </c>
      <c r="L1016" s="81" t="e">
        <f>+G1016/C1016*100</f>
        <v>#DIV/0!</v>
      </c>
      <c r="M1016" s="81" t="e">
        <f>+H1016/C1016*100</f>
        <v>#DIV/0!</v>
      </c>
      <c r="N1016" s="20"/>
      <c r="O1016" s="33"/>
      <c r="P1016" s="38"/>
      <c r="Q1016" s="33"/>
      <c r="R1016" s="38"/>
      <c r="S1016" s="34"/>
      <c r="T1016" s="34"/>
      <c r="U1016" s="34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</row>
    <row r="1017" spans="1:44" ht="18.75">
      <c r="A1017" s="49"/>
      <c r="B1017" s="61" t="s">
        <v>20</v>
      </c>
      <c r="C1017" s="78">
        <f>+'[2]ราชประชา_14'!$E$380</f>
        <v>0</v>
      </c>
      <c r="D1017" s="78">
        <f>+'[2]ราชประชา_14'!$F$380</f>
        <v>0</v>
      </c>
      <c r="E1017" s="78">
        <f>+'[2]ราชประชา_14'!$G$380</f>
        <v>0</v>
      </c>
      <c r="F1017" s="78">
        <f>+'[2]ราชประชา_14'!$H$380</f>
        <v>0</v>
      </c>
      <c r="G1017" s="79">
        <f>+D1017+E1017+F1017</f>
        <v>0</v>
      </c>
      <c r="H1017" s="79">
        <f>+C1017-D1017-E1017-F1017</f>
        <v>0</v>
      </c>
      <c r="I1017" s="80" t="e">
        <f>+D1017/C1017*100</f>
        <v>#DIV/0!</v>
      </c>
      <c r="J1017" s="81" t="e">
        <f>+E1017/C1017*100</f>
        <v>#DIV/0!</v>
      </c>
      <c r="K1017" s="81" t="e">
        <f>+F1017/C1017*100</f>
        <v>#DIV/0!</v>
      </c>
      <c r="L1017" s="81" t="e">
        <f>+G1017/C1017*100</f>
        <v>#DIV/0!</v>
      </c>
      <c r="M1017" s="81" t="e">
        <f>+H1017/C1017*100</f>
        <v>#DIV/0!</v>
      </c>
      <c r="N1017" s="20"/>
      <c r="O1017" s="33"/>
      <c r="P1017" s="38"/>
      <c r="Q1017" s="33"/>
      <c r="R1017" s="38"/>
      <c r="S1017" s="34"/>
      <c r="T1017" s="34"/>
      <c r="U1017" s="34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</row>
    <row r="1018" spans="1:44" ht="18.75">
      <c r="A1018" s="49"/>
      <c r="B1018" s="64" t="s">
        <v>13</v>
      </c>
      <c r="C1018" s="82">
        <f aca="true" t="shared" si="483" ref="C1018:H1018">SUM(C1016:C1017)</f>
        <v>0</v>
      </c>
      <c r="D1018" s="82">
        <f t="shared" si="483"/>
        <v>0</v>
      </c>
      <c r="E1018" s="82">
        <f t="shared" si="483"/>
        <v>0</v>
      </c>
      <c r="F1018" s="82">
        <f t="shared" si="483"/>
        <v>0</v>
      </c>
      <c r="G1018" s="82">
        <f t="shared" si="483"/>
        <v>0</v>
      </c>
      <c r="H1018" s="82">
        <f t="shared" si="483"/>
        <v>0</v>
      </c>
      <c r="I1018" s="83" t="e">
        <f>+D1018/C1018*100</f>
        <v>#DIV/0!</v>
      </c>
      <c r="J1018" s="84" t="e">
        <f>+E1018/C1018*100</f>
        <v>#DIV/0!</v>
      </c>
      <c r="K1018" s="84" t="e">
        <f>+F1018/C1018*100</f>
        <v>#DIV/0!</v>
      </c>
      <c r="L1018" s="84" t="e">
        <f>+G1018/C1018*100</f>
        <v>#DIV/0!</v>
      </c>
      <c r="M1018" s="84" t="e">
        <f>+H1018/C1018*100</f>
        <v>#DIV/0!</v>
      </c>
      <c r="N1018" s="20"/>
      <c r="O1018" s="33"/>
      <c r="P1018" s="38"/>
      <c r="Q1018" s="33"/>
      <c r="R1018" s="38"/>
      <c r="S1018" s="34"/>
      <c r="T1018" s="34"/>
      <c r="U1018" s="34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</row>
    <row r="1019" spans="1:44" ht="18.75">
      <c r="A1019" s="49"/>
      <c r="B1019" s="17" t="s">
        <v>128</v>
      </c>
      <c r="C1019" s="88"/>
      <c r="D1019" s="88"/>
      <c r="E1019" s="88"/>
      <c r="F1019" s="88"/>
      <c r="G1019" s="89"/>
      <c r="H1019" s="89"/>
      <c r="I1019" s="90"/>
      <c r="J1019" s="89"/>
      <c r="K1019" s="89"/>
      <c r="L1019" s="89"/>
      <c r="M1019" s="89"/>
      <c r="N1019" s="20"/>
      <c r="O1019" s="33"/>
      <c r="P1019" s="38"/>
      <c r="Q1019" s="33"/>
      <c r="R1019" s="38"/>
      <c r="S1019" s="34"/>
      <c r="T1019" s="34"/>
      <c r="U1019" s="34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</row>
    <row r="1020" spans="1:44" ht="18.75">
      <c r="A1020" s="49"/>
      <c r="B1020" s="43" t="s">
        <v>129</v>
      </c>
      <c r="C1020" s="91"/>
      <c r="D1020" s="91"/>
      <c r="E1020" s="91"/>
      <c r="F1020" s="91"/>
      <c r="G1020" s="92"/>
      <c r="H1020" s="92"/>
      <c r="I1020" s="93"/>
      <c r="J1020" s="92"/>
      <c r="K1020" s="92"/>
      <c r="L1020" s="92"/>
      <c r="M1020" s="92"/>
      <c r="N1020" s="20"/>
      <c r="O1020" s="33"/>
      <c r="P1020" s="38"/>
      <c r="Q1020" s="33"/>
      <c r="R1020" s="38"/>
      <c r="S1020" s="34"/>
      <c r="T1020" s="34"/>
      <c r="U1020" s="34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</row>
    <row r="1021" spans="1:44" ht="18.75">
      <c r="A1021" s="49"/>
      <c r="B1021" s="66" t="s">
        <v>18</v>
      </c>
      <c r="C1021" s="94">
        <f>+'[2]ราชประชา_14'!$E$402</f>
        <v>2681600</v>
      </c>
      <c r="D1021" s="94">
        <f>+'[2]ราชประชา_14'!$F$402</f>
        <v>0</v>
      </c>
      <c r="E1021" s="94">
        <f>+'[2]ราชประชา_14'!$G$402</f>
        <v>0</v>
      </c>
      <c r="F1021" s="94">
        <f>+'[2]ราชประชา_14'!$H$402</f>
        <v>1826518.71</v>
      </c>
      <c r="G1021" s="95">
        <f>+D1021+E1021+F1021</f>
        <v>1826518.71</v>
      </c>
      <c r="H1021" s="95">
        <f>+C1021-D1021-E1021-F1021</f>
        <v>855081.29</v>
      </c>
      <c r="I1021" s="96">
        <f>+D1021/C1021*100</f>
        <v>0</v>
      </c>
      <c r="J1021" s="95">
        <f>+E1021/C1021*100</f>
        <v>0</v>
      </c>
      <c r="K1021" s="95">
        <f>+F1021/C1021*100</f>
        <v>68.11301872016706</v>
      </c>
      <c r="L1021" s="95">
        <f>+G1021/C1021*100</f>
        <v>68.11301872016706</v>
      </c>
      <c r="M1021" s="95">
        <f>+H1021/C1021*100</f>
        <v>31.886981279832938</v>
      </c>
      <c r="N1021" s="20"/>
      <c r="O1021" s="33"/>
      <c r="P1021" s="38"/>
      <c r="Q1021" s="33"/>
      <c r="R1021" s="38"/>
      <c r="S1021" s="41"/>
      <c r="T1021" s="2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</row>
    <row r="1022" spans="1:44" ht="18.75">
      <c r="A1022" s="49"/>
      <c r="B1022" s="62" t="s">
        <v>19</v>
      </c>
      <c r="C1022" s="97">
        <f>+'[2]ราชประชา_14'!$E$403</f>
        <v>3335100</v>
      </c>
      <c r="D1022" s="97">
        <f>+'[2]ราชประชา_14'!$F$403</f>
        <v>0</v>
      </c>
      <c r="E1022" s="97">
        <f>+'[2]ราชประชา_14'!$G$403</f>
        <v>0</v>
      </c>
      <c r="F1022" s="97">
        <f>+'[2]ราชประชา_14'!$H$403</f>
        <v>2080810</v>
      </c>
      <c r="G1022" s="98">
        <f>+D1022+E1022+F1022</f>
        <v>2080810</v>
      </c>
      <c r="H1022" s="98">
        <f>+C1022-D1022-E1022-F1022</f>
        <v>1254290</v>
      </c>
      <c r="I1022" s="80">
        <f>+D1022/C1022*100</f>
        <v>0</v>
      </c>
      <c r="J1022" s="98">
        <f>+E1022/C1022*100</f>
        <v>0</v>
      </c>
      <c r="K1022" s="98">
        <f>+F1022/C1022*100</f>
        <v>62.39123264669725</v>
      </c>
      <c r="L1022" s="98">
        <f>+G1022/C1022*100</f>
        <v>62.39123264669725</v>
      </c>
      <c r="M1022" s="98">
        <f>+H1022/C1022*100</f>
        <v>37.60876735330275</v>
      </c>
      <c r="N1022" s="20"/>
      <c r="O1022" s="16"/>
      <c r="P1022" s="42"/>
      <c r="Q1022" s="16"/>
      <c r="R1022" s="16"/>
      <c r="S1022" s="33"/>
      <c r="T1022" s="36"/>
      <c r="U1022" s="36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</row>
    <row r="1023" spans="1:44" ht="18.75">
      <c r="A1023" s="49"/>
      <c r="B1023" s="65" t="s">
        <v>13</v>
      </c>
      <c r="C1023" s="82">
        <f aca="true" t="shared" si="484" ref="C1023:H1023">SUM(C1021:C1022)</f>
        <v>6016700</v>
      </c>
      <c r="D1023" s="82">
        <f t="shared" si="484"/>
        <v>0</v>
      </c>
      <c r="E1023" s="82">
        <f t="shared" si="484"/>
        <v>0</v>
      </c>
      <c r="F1023" s="82">
        <f t="shared" si="484"/>
        <v>3907328.71</v>
      </c>
      <c r="G1023" s="82">
        <f t="shared" si="484"/>
        <v>3907328.71</v>
      </c>
      <c r="H1023" s="82">
        <f t="shared" si="484"/>
        <v>2109371.29</v>
      </c>
      <c r="I1023" s="99">
        <f>+D1023/C1023*100</f>
        <v>0</v>
      </c>
      <c r="J1023" s="100">
        <f>+E1023/C1023*100</f>
        <v>0</v>
      </c>
      <c r="K1023" s="100">
        <f>+F1023/C1023*100</f>
        <v>64.94139162663919</v>
      </c>
      <c r="L1023" s="100">
        <f>+G1023/C1023*100</f>
        <v>64.94139162663919</v>
      </c>
      <c r="M1023" s="100">
        <f>+H1023/C1023*100</f>
        <v>35.05860837336081</v>
      </c>
      <c r="N1023" s="20"/>
      <c r="O1023" s="16"/>
      <c r="P1023" s="42"/>
      <c r="Q1023" s="16"/>
      <c r="R1023" s="16"/>
      <c r="S1023" s="33"/>
      <c r="T1023" s="36"/>
      <c r="U1023" s="36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</row>
    <row r="1024" spans="1:44" ht="19.5" thickBot="1">
      <c r="A1024" s="49"/>
      <c r="B1024" s="18" t="s">
        <v>132</v>
      </c>
      <c r="C1024" s="101"/>
      <c r="D1024" s="101"/>
      <c r="E1024" s="101"/>
      <c r="F1024" s="101"/>
      <c r="G1024" s="102"/>
      <c r="H1024" s="102"/>
      <c r="I1024" s="103"/>
      <c r="J1024" s="102"/>
      <c r="K1024" s="102"/>
      <c r="L1024" s="102"/>
      <c r="M1024" s="102"/>
      <c r="N1024" s="20"/>
      <c r="O1024" s="16"/>
      <c r="P1024" s="42"/>
      <c r="Q1024" s="16"/>
      <c r="R1024" s="16"/>
      <c r="S1024" s="33"/>
      <c r="T1024" s="36"/>
      <c r="U1024" s="36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</row>
    <row r="1025" spans="1:44" ht="19.5" thickTop="1">
      <c r="A1025" s="50"/>
      <c r="B1025" s="60" t="s">
        <v>18</v>
      </c>
      <c r="C1025" s="78">
        <f aca="true" t="shared" si="485" ref="C1025:H1025">+C1021</f>
        <v>2681600</v>
      </c>
      <c r="D1025" s="78">
        <f t="shared" si="485"/>
        <v>0</v>
      </c>
      <c r="E1025" s="78">
        <f t="shared" si="485"/>
        <v>0</v>
      </c>
      <c r="F1025" s="78">
        <f t="shared" si="485"/>
        <v>1826518.71</v>
      </c>
      <c r="G1025" s="78">
        <f t="shared" si="485"/>
        <v>1826518.71</v>
      </c>
      <c r="H1025" s="78">
        <f t="shared" si="485"/>
        <v>855081.29</v>
      </c>
      <c r="I1025" s="86">
        <f aca="true" t="shared" si="486" ref="I1025:I1030">+D1025/C1025*100</f>
        <v>0</v>
      </c>
      <c r="J1025" s="81">
        <f aca="true" t="shared" si="487" ref="J1025:J1030">+E1025/C1025*100</f>
        <v>0</v>
      </c>
      <c r="K1025" s="81">
        <f aca="true" t="shared" si="488" ref="K1025:K1030">+F1025/C1025*100</f>
        <v>68.11301872016706</v>
      </c>
      <c r="L1025" s="81">
        <f aca="true" t="shared" si="489" ref="L1025:L1030">+G1025/C1025*100</f>
        <v>68.11301872016706</v>
      </c>
      <c r="M1025" s="81">
        <f aca="true" t="shared" si="490" ref="M1025:M1030">+H1025/C1025*100</f>
        <v>31.886981279832938</v>
      </c>
      <c r="N1025" s="20"/>
      <c r="O1025" s="16"/>
      <c r="P1025" s="42"/>
      <c r="Q1025" s="16"/>
      <c r="R1025" s="16"/>
      <c r="S1025" s="33"/>
      <c r="T1025" s="36"/>
      <c r="U1025" s="36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</row>
    <row r="1026" spans="1:44" ht="18.75">
      <c r="A1026" s="49"/>
      <c r="B1026" s="62" t="s">
        <v>19</v>
      </c>
      <c r="C1026" s="97">
        <f aca="true" t="shared" si="491" ref="C1026:H1026">+C1000+C1007+C1013+C1016+C1022</f>
        <v>19782340</v>
      </c>
      <c r="D1026" s="97">
        <f t="shared" si="491"/>
        <v>0</v>
      </c>
      <c r="E1026" s="97">
        <f t="shared" si="491"/>
        <v>3834274.49</v>
      </c>
      <c r="F1026" s="97">
        <f t="shared" si="491"/>
        <v>13681903.39</v>
      </c>
      <c r="G1026" s="97">
        <f t="shared" si="491"/>
        <v>17516177.880000003</v>
      </c>
      <c r="H1026" s="97">
        <f t="shared" si="491"/>
        <v>2266162.12</v>
      </c>
      <c r="I1026" s="86">
        <f t="shared" si="486"/>
        <v>0</v>
      </c>
      <c r="J1026" s="81">
        <f t="shared" si="487"/>
        <v>19.38231013115739</v>
      </c>
      <c r="K1026" s="81">
        <f t="shared" si="488"/>
        <v>69.16220927352377</v>
      </c>
      <c r="L1026" s="81">
        <f t="shared" si="489"/>
        <v>88.54451940468115</v>
      </c>
      <c r="M1026" s="81">
        <f t="shared" si="490"/>
        <v>11.455480595318855</v>
      </c>
      <c r="N1026" s="20"/>
      <c r="O1026" s="16"/>
      <c r="P1026" s="42"/>
      <c r="Q1026" s="16"/>
      <c r="R1026" s="16"/>
      <c r="S1026" s="33"/>
      <c r="T1026" s="36"/>
      <c r="U1026" s="36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</row>
    <row r="1027" spans="1:44" ht="18.75">
      <c r="A1027" s="49"/>
      <c r="B1027" s="61" t="s">
        <v>20</v>
      </c>
      <c r="C1027" s="104">
        <f aca="true" t="shared" si="492" ref="C1027:H1027">+C1001+C1008+C1017</f>
        <v>19742800</v>
      </c>
      <c r="D1027" s="104">
        <f t="shared" si="492"/>
        <v>0</v>
      </c>
      <c r="E1027" s="104">
        <f t="shared" si="492"/>
        <v>4319400</v>
      </c>
      <c r="F1027" s="104">
        <f t="shared" si="492"/>
        <v>424000</v>
      </c>
      <c r="G1027" s="104">
        <f t="shared" si="492"/>
        <v>4743400</v>
      </c>
      <c r="H1027" s="104">
        <f t="shared" si="492"/>
        <v>14999400</v>
      </c>
      <c r="I1027" s="104">
        <f t="shared" si="486"/>
        <v>0</v>
      </c>
      <c r="J1027" s="104">
        <f t="shared" si="487"/>
        <v>21.87835565370667</v>
      </c>
      <c r="K1027" s="104">
        <f t="shared" si="488"/>
        <v>2.1476183722673583</v>
      </c>
      <c r="L1027" s="104">
        <f t="shared" si="489"/>
        <v>24.025974025974026</v>
      </c>
      <c r="M1027" s="104">
        <f t="shared" si="490"/>
        <v>75.97402597402598</v>
      </c>
      <c r="N1027" s="20"/>
      <c r="O1027" s="16"/>
      <c r="P1027" s="42"/>
      <c r="Q1027" s="16"/>
      <c r="R1027" s="16"/>
      <c r="S1027" s="33"/>
      <c r="T1027" s="36"/>
      <c r="U1027" s="36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</row>
    <row r="1028" spans="1:44" ht="18.75">
      <c r="A1028" s="49"/>
      <c r="B1028" s="62" t="s">
        <v>21</v>
      </c>
      <c r="C1028" s="97">
        <f aca="true" t="shared" si="493" ref="C1028:H1028">+C1002+C1009</f>
        <v>15675300</v>
      </c>
      <c r="D1028" s="97">
        <f t="shared" si="493"/>
        <v>0</v>
      </c>
      <c r="E1028" s="97">
        <f t="shared" si="493"/>
        <v>0</v>
      </c>
      <c r="F1028" s="97">
        <f t="shared" si="493"/>
        <v>8255920.39</v>
      </c>
      <c r="G1028" s="97">
        <f t="shared" si="493"/>
        <v>8255920.39</v>
      </c>
      <c r="H1028" s="97">
        <f t="shared" si="493"/>
        <v>7419379.61</v>
      </c>
      <c r="I1028" s="86">
        <f t="shared" si="486"/>
        <v>0</v>
      </c>
      <c r="J1028" s="81">
        <f t="shared" si="487"/>
        <v>0</v>
      </c>
      <c r="K1028" s="81">
        <f t="shared" si="488"/>
        <v>52.6683405740241</v>
      </c>
      <c r="L1028" s="81">
        <f t="shared" si="489"/>
        <v>52.6683405740241</v>
      </c>
      <c r="M1028" s="81">
        <f t="shared" si="490"/>
        <v>47.3316594259759</v>
      </c>
      <c r="N1028" s="20"/>
      <c r="O1028" s="16"/>
      <c r="P1028" s="42"/>
      <c r="Q1028" s="16"/>
      <c r="R1028" s="16"/>
      <c r="S1028" s="33"/>
      <c r="T1028" s="36"/>
      <c r="U1028" s="36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</row>
    <row r="1029" spans="1:44" ht="18.75">
      <c r="A1029" s="49"/>
      <c r="B1029" s="67" t="s">
        <v>22</v>
      </c>
      <c r="C1029" s="105">
        <f aca="true" t="shared" si="494" ref="C1029:H1029">+C1003</f>
        <v>0</v>
      </c>
      <c r="D1029" s="105">
        <f t="shared" si="494"/>
        <v>0</v>
      </c>
      <c r="E1029" s="105">
        <f t="shared" si="494"/>
        <v>0</v>
      </c>
      <c r="F1029" s="105">
        <f t="shared" si="494"/>
        <v>0</v>
      </c>
      <c r="G1029" s="105">
        <f t="shared" si="494"/>
        <v>0</v>
      </c>
      <c r="H1029" s="105">
        <f t="shared" si="494"/>
        <v>0</v>
      </c>
      <c r="I1029" s="86" t="e">
        <f t="shared" si="486"/>
        <v>#DIV/0!</v>
      </c>
      <c r="J1029" s="81" t="e">
        <f t="shared" si="487"/>
        <v>#DIV/0!</v>
      </c>
      <c r="K1029" s="81" t="e">
        <f t="shared" si="488"/>
        <v>#DIV/0!</v>
      </c>
      <c r="L1029" s="81" t="e">
        <f t="shared" si="489"/>
        <v>#DIV/0!</v>
      </c>
      <c r="M1029" s="81" t="e">
        <f t="shared" si="490"/>
        <v>#DIV/0!</v>
      </c>
      <c r="N1029" s="20"/>
      <c r="O1029" s="33"/>
      <c r="P1029" s="38"/>
      <c r="Q1029" s="33"/>
      <c r="R1029" s="38"/>
      <c r="S1029" s="34"/>
      <c r="T1029" s="34"/>
      <c r="U1029" s="34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</row>
    <row r="1030" spans="1:44" ht="19.5" thickBot="1">
      <c r="A1030" s="109"/>
      <c r="B1030" s="68" t="s">
        <v>14</v>
      </c>
      <c r="C1030" s="106">
        <f aca="true" t="shared" si="495" ref="C1030:H1030">SUM(C1025:C1029)</f>
        <v>57882040</v>
      </c>
      <c r="D1030" s="106">
        <f t="shared" si="495"/>
        <v>0</v>
      </c>
      <c r="E1030" s="106">
        <f t="shared" si="495"/>
        <v>8153674.49</v>
      </c>
      <c r="F1030" s="106">
        <f t="shared" si="495"/>
        <v>24188342.490000002</v>
      </c>
      <c r="G1030" s="106">
        <f t="shared" si="495"/>
        <v>32342016.980000004</v>
      </c>
      <c r="H1030" s="106">
        <f t="shared" si="495"/>
        <v>25540023.02</v>
      </c>
      <c r="I1030" s="106">
        <f t="shared" si="486"/>
        <v>0</v>
      </c>
      <c r="J1030" s="106">
        <f t="shared" si="487"/>
        <v>14.086708916962845</v>
      </c>
      <c r="K1030" s="106">
        <f t="shared" si="488"/>
        <v>41.78902901487232</v>
      </c>
      <c r="L1030" s="107">
        <f t="shared" si="489"/>
        <v>55.87573793183517</v>
      </c>
      <c r="M1030" s="106">
        <f t="shared" si="490"/>
        <v>44.12426206816484</v>
      </c>
      <c r="N1030" s="20"/>
      <c r="O1030" s="33"/>
      <c r="P1030" s="38"/>
      <c r="Q1030" s="33"/>
      <c r="R1030" s="38"/>
      <c r="S1030" s="34"/>
      <c r="T1030" s="34"/>
      <c r="U1030" s="34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</row>
    <row r="1031" spans="1:44" ht="35.25" thickTop="1">
      <c r="A1031" s="69" t="s">
        <v>118</v>
      </c>
      <c r="B1031" s="17" t="s">
        <v>42</v>
      </c>
      <c r="C1031" s="71"/>
      <c r="D1031" s="71"/>
      <c r="E1031" s="71"/>
      <c r="F1031" s="71"/>
      <c r="G1031" s="72"/>
      <c r="H1031" s="72"/>
      <c r="I1031" s="73"/>
      <c r="J1031" s="72"/>
      <c r="K1031" s="72"/>
      <c r="L1031" s="72"/>
      <c r="M1031" s="58"/>
      <c r="N1031" s="20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</row>
    <row r="1032" spans="1:44" ht="18.75">
      <c r="A1032" s="48" t="s">
        <v>71</v>
      </c>
      <c r="B1032" s="43" t="s">
        <v>108</v>
      </c>
      <c r="C1032" s="75"/>
      <c r="D1032" s="75"/>
      <c r="E1032" s="75"/>
      <c r="F1032" s="75"/>
      <c r="G1032" s="76"/>
      <c r="H1032" s="76"/>
      <c r="I1032" s="77"/>
      <c r="J1032" s="76"/>
      <c r="K1032" s="76"/>
      <c r="L1032" s="76"/>
      <c r="M1032" s="59"/>
      <c r="N1032" s="20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</row>
    <row r="1033" spans="1:44" ht="18.75">
      <c r="A1033" s="49"/>
      <c r="B1033" s="60" t="s">
        <v>19</v>
      </c>
      <c r="C1033" s="78">
        <f>+'[2]สปคม._15'!$E$281</f>
        <v>9952300</v>
      </c>
      <c r="D1033" s="78">
        <f>+'[2]สปคม._15'!$F$281</f>
        <v>0</v>
      </c>
      <c r="E1033" s="78">
        <f>+'[2]สปคม._15'!$G$281</f>
        <v>72272.5</v>
      </c>
      <c r="F1033" s="78">
        <f>+'[2]สปคม._15'!$H$281</f>
        <v>2560121.19</v>
      </c>
      <c r="G1033" s="85">
        <f>+D1033+E1033+F1033</f>
        <v>2632393.69</v>
      </c>
      <c r="H1033" s="81">
        <f>+C1033-D1033-E1033-F1033</f>
        <v>7319906.3100000005</v>
      </c>
      <c r="I1033" s="86">
        <f>+D1033/C1033*100</f>
        <v>0</v>
      </c>
      <c r="J1033" s="81">
        <f>+E1033/C1033*100</f>
        <v>0.7261889211539041</v>
      </c>
      <c r="K1033" s="98">
        <f>+F1033/C1033*100</f>
        <v>25.72391497442802</v>
      </c>
      <c r="L1033" s="81">
        <f>+G1033/C1033*100</f>
        <v>26.45010389558193</v>
      </c>
      <c r="M1033" s="81">
        <f>+H1033/C1033*100</f>
        <v>73.54989610441808</v>
      </c>
      <c r="N1033" s="39"/>
      <c r="O1033" s="40"/>
      <c r="P1033" s="40"/>
      <c r="Q1033" s="40"/>
      <c r="R1033" s="40"/>
      <c r="S1033" s="41"/>
      <c r="T1033" s="41"/>
      <c r="U1033" s="41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</row>
    <row r="1034" spans="1:44" ht="18.75">
      <c r="A1034" s="49"/>
      <c r="B1034" s="61" t="s">
        <v>20</v>
      </c>
      <c r="C1034" s="97">
        <f>+'[2]สปคม._15'!$E$282</f>
        <v>640000</v>
      </c>
      <c r="D1034" s="97">
        <f>+'[2]สปคม._15'!$F$282</f>
        <v>0</v>
      </c>
      <c r="E1034" s="97">
        <f>+'[2]สปคม._15'!$G$282</f>
        <v>624880</v>
      </c>
      <c r="F1034" s="97">
        <f>+'[2]สปคม._15'!$H$282</f>
        <v>0</v>
      </c>
      <c r="G1034" s="79">
        <f>+D1034+E1034+F1034</f>
        <v>624880</v>
      </c>
      <c r="H1034" s="98">
        <f>+C1034-D1034-E1034-F1034</f>
        <v>15120</v>
      </c>
      <c r="I1034" s="80">
        <f>+D1034/C1034*100</f>
        <v>0</v>
      </c>
      <c r="J1034" s="98">
        <f>+E1034/C1034*100</f>
        <v>97.6375</v>
      </c>
      <c r="K1034" s="98">
        <f>+F1034/C1034*100</f>
        <v>0</v>
      </c>
      <c r="L1034" s="98">
        <f>+G1034/C1034*100</f>
        <v>97.6375</v>
      </c>
      <c r="M1034" s="98">
        <f>+H1034/C1034*100</f>
        <v>2.3625</v>
      </c>
      <c r="N1034" s="39"/>
      <c r="O1034" s="40"/>
      <c r="P1034" s="40"/>
      <c r="Q1034" s="40"/>
      <c r="R1034" s="40"/>
      <c r="S1034" s="41"/>
      <c r="T1034" s="41"/>
      <c r="U1034" s="41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</row>
    <row r="1035" spans="1:44" ht="18.75">
      <c r="A1035" s="49"/>
      <c r="B1035" s="62" t="s">
        <v>21</v>
      </c>
      <c r="C1035" s="97">
        <f>+'[2]สปคม._15'!$E$283</f>
        <v>479700</v>
      </c>
      <c r="D1035" s="97">
        <f>+'[2]สปคม._15'!$F$283</f>
        <v>0</v>
      </c>
      <c r="E1035" s="97">
        <f>+'[2]สปคม._15'!$G$283</f>
        <v>0</v>
      </c>
      <c r="F1035" s="97">
        <f>+'[2]สปคม._15'!$H$283</f>
        <v>268920</v>
      </c>
      <c r="G1035" s="79">
        <f>+D1035+E1035+F1035</f>
        <v>268920</v>
      </c>
      <c r="H1035" s="98">
        <f>+C1035-D1035-E1035-F1035</f>
        <v>210780</v>
      </c>
      <c r="I1035" s="80">
        <f>+D1035/C1035*100</f>
        <v>0</v>
      </c>
      <c r="J1035" s="98">
        <f>+E1035/C1035*100</f>
        <v>0</v>
      </c>
      <c r="K1035" s="98">
        <f>+F1035/C1035*100</f>
        <v>56.06003752345215</v>
      </c>
      <c r="L1035" s="98">
        <f>+G1035/C1035*100</f>
        <v>56.06003752345215</v>
      </c>
      <c r="M1035" s="98">
        <f>+H1035/C1035*100</f>
        <v>43.93996247654785</v>
      </c>
      <c r="N1035" s="39"/>
      <c r="O1035" s="40"/>
      <c r="P1035" s="40"/>
      <c r="Q1035" s="40"/>
      <c r="R1035" s="40"/>
      <c r="S1035" s="41"/>
      <c r="T1035" s="41"/>
      <c r="U1035" s="41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</row>
    <row r="1036" spans="1:44" ht="18.75">
      <c r="A1036" s="49"/>
      <c r="B1036" s="63" t="s">
        <v>22</v>
      </c>
      <c r="C1036" s="97">
        <f>+'[2]สปคม._15'!$E$284</f>
        <v>0</v>
      </c>
      <c r="D1036" s="97">
        <f>+'[2]สปคม._15'!$F$284</f>
        <v>0</v>
      </c>
      <c r="E1036" s="97">
        <f>+'[2]สปคม._15'!$G$284</f>
        <v>0</v>
      </c>
      <c r="F1036" s="97">
        <f>+'[2]สปคม._15'!$H$284</f>
        <v>0</v>
      </c>
      <c r="G1036" s="79">
        <f>+D1036+E1036+F1036</f>
        <v>0</v>
      </c>
      <c r="H1036" s="98">
        <f>+C1036-D1036-E1036-F1036</f>
        <v>0</v>
      </c>
      <c r="I1036" s="80" t="e">
        <f>+D1036/C1036*100</f>
        <v>#DIV/0!</v>
      </c>
      <c r="J1036" s="98" t="e">
        <f>+E1036/C1036*100</f>
        <v>#DIV/0!</v>
      </c>
      <c r="K1036" s="98" t="e">
        <f>+F1036/C1036*100</f>
        <v>#DIV/0!</v>
      </c>
      <c r="L1036" s="98" t="e">
        <f>+G1036/C1036*100</f>
        <v>#DIV/0!</v>
      </c>
      <c r="M1036" s="98" t="e">
        <f>+H1036/C1036*100</f>
        <v>#DIV/0!</v>
      </c>
      <c r="N1036" s="39"/>
      <c r="O1036" s="40"/>
      <c r="P1036" s="40"/>
      <c r="Q1036" s="40"/>
      <c r="R1036" s="40"/>
      <c r="S1036" s="41"/>
      <c r="T1036" s="41"/>
      <c r="U1036" s="41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</row>
    <row r="1037" spans="1:44" ht="18.75">
      <c r="A1037" s="49"/>
      <c r="B1037" s="64" t="s">
        <v>13</v>
      </c>
      <c r="C1037" s="108">
        <f aca="true" t="shared" si="496" ref="C1037:H1037">SUM(C1033:C1036)</f>
        <v>11072000</v>
      </c>
      <c r="D1037" s="108">
        <f t="shared" si="496"/>
        <v>0</v>
      </c>
      <c r="E1037" s="108">
        <f t="shared" si="496"/>
        <v>697152.5</v>
      </c>
      <c r="F1037" s="108">
        <f t="shared" si="496"/>
        <v>2829041.19</v>
      </c>
      <c r="G1037" s="108">
        <f t="shared" si="496"/>
        <v>3526193.69</v>
      </c>
      <c r="H1037" s="108">
        <f t="shared" si="496"/>
        <v>7545806.3100000005</v>
      </c>
      <c r="I1037" s="108">
        <f>+D1037/C1037*100</f>
        <v>0</v>
      </c>
      <c r="J1037" s="108">
        <f>+E1037/C1037*100</f>
        <v>6.296536307803469</v>
      </c>
      <c r="K1037" s="108">
        <f>+F1037/C1037*100</f>
        <v>25.551311325867047</v>
      </c>
      <c r="L1037" s="108">
        <f>+G1037/C1037*100</f>
        <v>31.84784763367052</v>
      </c>
      <c r="M1037" s="108">
        <f>+H1037/C1037*100</f>
        <v>68.15215236632949</v>
      </c>
      <c r="N1037" s="20"/>
      <c r="O1037" s="16"/>
      <c r="P1037" s="42"/>
      <c r="Q1037" s="16"/>
      <c r="R1037" s="16"/>
      <c r="S1037" s="25"/>
      <c r="T1037" s="24"/>
      <c r="U1037" s="24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</row>
    <row r="1038" spans="1:44" ht="18.75">
      <c r="A1038" s="49"/>
      <c r="B1038" s="17" t="s">
        <v>109</v>
      </c>
      <c r="C1038" s="71"/>
      <c r="D1038" s="71"/>
      <c r="E1038" s="71"/>
      <c r="F1038" s="71"/>
      <c r="G1038" s="72"/>
      <c r="H1038" s="72"/>
      <c r="I1038" s="73"/>
      <c r="J1038" s="72"/>
      <c r="K1038" s="72"/>
      <c r="L1038" s="72"/>
      <c r="M1038" s="72"/>
      <c r="N1038" s="20"/>
      <c r="O1038" s="33"/>
      <c r="P1038" s="38"/>
      <c r="Q1038" s="33"/>
      <c r="R1038" s="38"/>
      <c r="S1038" s="41"/>
      <c r="T1038" s="2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</row>
    <row r="1039" spans="1:44" ht="18.75">
      <c r="A1039" s="49"/>
      <c r="B1039" s="43" t="s">
        <v>107</v>
      </c>
      <c r="C1039" s="75"/>
      <c r="D1039" s="75"/>
      <c r="E1039" s="75"/>
      <c r="F1039" s="75"/>
      <c r="G1039" s="76"/>
      <c r="H1039" s="76"/>
      <c r="I1039" s="77"/>
      <c r="J1039" s="76"/>
      <c r="K1039" s="76"/>
      <c r="L1039" s="76"/>
      <c r="M1039" s="76"/>
      <c r="N1039" s="20"/>
      <c r="O1039" s="33"/>
      <c r="P1039" s="38"/>
      <c r="Q1039" s="33"/>
      <c r="R1039" s="38"/>
      <c r="S1039" s="41"/>
      <c r="T1039" s="2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</row>
    <row r="1040" spans="1:44" ht="18.75">
      <c r="A1040" s="49"/>
      <c r="B1040" s="60" t="s">
        <v>19</v>
      </c>
      <c r="C1040" s="78">
        <f>+'[2]สปคม._15'!$E$336</f>
        <v>358100</v>
      </c>
      <c r="D1040" s="78">
        <f>+'[2]สปคม._15'!$F$336</f>
        <v>0</v>
      </c>
      <c r="E1040" s="78">
        <f>+'[2]สปคม._15'!$G$336</f>
        <v>0</v>
      </c>
      <c r="F1040" s="78">
        <f>+'[2]สปคม._15'!$H$336</f>
        <v>132700</v>
      </c>
      <c r="G1040" s="85">
        <f>+D1040+E1040+F1040</f>
        <v>132700</v>
      </c>
      <c r="H1040" s="85">
        <f>+C1040-D1040-E1040-F1040</f>
        <v>225400</v>
      </c>
      <c r="I1040" s="86">
        <f>+D1040/C1040*100</f>
        <v>0</v>
      </c>
      <c r="J1040" s="81">
        <f>+E1040/C1040*100</f>
        <v>0</v>
      </c>
      <c r="K1040" s="81">
        <f>+F1040/C1040*100</f>
        <v>37.05668807595644</v>
      </c>
      <c r="L1040" s="81">
        <f>+G1040/C1040*100</f>
        <v>37.05668807595644</v>
      </c>
      <c r="M1040" s="81">
        <f>+H1040/C1040*100</f>
        <v>62.94331192404356</v>
      </c>
      <c r="N1040" s="20"/>
      <c r="O1040" s="33"/>
      <c r="P1040" s="38"/>
      <c r="Q1040" s="33"/>
      <c r="R1040" s="38"/>
      <c r="S1040" s="41"/>
      <c r="T1040" s="2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</row>
    <row r="1041" spans="1:44" ht="18.75">
      <c r="A1041" s="49"/>
      <c r="B1041" s="61" t="s">
        <v>20</v>
      </c>
      <c r="C1041" s="78">
        <f>+'[2]สปคม._15'!$E$337</f>
        <v>291200</v>
      </c>
      <c r="D1041" s="78">
        <f>+'[2]สปคม._15'!$F$337</f>
        <v>0</v>
      </c>
      <c r="E1041" s="78">
        <f>+'[2]สปคม._15'!$G$337</f>
        <v>36000</v>
      </c>
      <c r="F1041" s="78">
        <f>+'[2]สปคม._15'!$H$337</f>
        <v>0</v>
      </c>
      <c r="G1041" s="79">
        <f>+D1041+E1041+F1041</f>
        <v>36000</v>
      </c>
      <c r="H1041" s="79">
        <f>+C1041-D1041-E1041-F1041</f>
        <v>255200</v>
      </c>
      <c r="I1041" s="80">
        <f>+D1041/C1041*100</f>
        <v>0</v>
      </c>
      <c r="J1041" s="81">
        <f>+E1041/C1041*100</f>
        <v>12.362637362637363</v>
      </c>
      <c r="K1041" s="81">
        <f>+F1041/C1041*100</f>
        <v>0</v>
      </c>
      <c r="L1041" s="81">
        <f>+G1041/C1041*100</f>
        <v>12.362637362637363</v>
      </c>
      <c r="M1041" s="81">
        <f>+H1041/C1041*100</f>
        <v>87.63736263736264</v>
      </c>
      <c r="N1041" s="20"/>
      <c r="O1041" s="33"/>
      <c r="P1041" s="38"/>
      <c r="Q1041" s="33"/>
      <c r="R1041" s="38"/>
      <c r="S1041" s="41"/>
      <c r="T1041" s="2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</row>
    <row r="1042" spans="1:44" ht="18.75">
      <c r="A1042" s="49"/>
      <c r="B1042" s="62" t="s">
        <v>21</v>
      </c>
      <c r="C1042" s="78">
        <f>+'[2]สปคม._15'!$E$338</f>
        <v>1000000</v>
      </c>
      <c r="D1042" s="78">
        <f>+'[2]สปคม._15'!$F$338</f>
        <v>0</v>
      </c>
      <c r="E1042" s="78">
        <f>+'[2]สปคม._15'!$G$338</f>
        <v>0</v>
      </c>
      <c r="F1042" s="78">
        <f>+'[2]สปคม._15'!$H$338</f>
        <v>1000000</v>
      </c>
      <c r="G1042" s="79">
        <f>+D1042+E1042+F1042</f>
        <v>1000000</v>
      </c>
      <c r="H1042" s="79">
        <f>+C1042-D1042-E1042-F1042</f>
        <v>0</v>
      </c>
      <c r="I1042" s="80">
        <f>+D1042/C1042*100</f>
        <v>0</v>
      </c>
      <c r="J1042" s="81">
        <f>+E1042/C1042*100</f>
        <v>0</v>
      </c>
      <c r="K1042" s="81">
        <f>+F1042/C1042*100</f>
        <v>100</v>
      </c>
      <c r="L1042" s="81">
        <f>+G1042/C1042*100</f>
        <v>100</v>
      </c>
      <c r="M1042" s="81">
        <f>+H1042/C1042*100</f>
        <v>0</v>
      </c>
      <c r="N1042" s="20"/>
      <c r="O1042" s="33"/>
      <c r="P1042" s="38"/>
      <c r="Q1042" s="33"/>
      <c r="R1042" s="38"/>
      <c r="S1042" s="41"/>
      <c r="T1042" s="2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</row>
    <row r="1043" spans="1:44" ht="18.75">
      <c r="A1043" s="49"/>
      <c r="B1043" s="64" t="s">
        <v>13</v>
      </c>
      <c r="C1043" s="108">
        <f aca="true" t="shared" si="497" ref="C1043:H1043">SUM(C1040:C1042)</f>
        <v>1649300</v>
      </c>
      <c r="D1043" s="108">
        <f t="shared" si="497"/>
        <v>0</v>
      </c>
      <c r="E1043" s="108">
        <f t="shared" si="497"/>
        <v>36000</v>
      </c>
      <c r="F1043" s="108">
        <f t="shared" si="497"/>
        <v>1132700</v>
      </c>
      <c r="G1043" s="108">
        <f t="shared" si="497"/>
        <v>1168700</v>
      </c>
      <c r="H1043" s="108">
        <f t="shared" si="497"/>
        <v>480600</v>
      </c>
      <c r="I1043" s="108">
        <f>+D1043/C1043*100</f>
        <v>0</v>
      </c>
      <c r="J1043" s="108">
        <f>+E1043/C1043*100</f>
        <v>2.1827441945067605</v>
      </c>
      <c r="K1043" s="108">
        <f>+F1043/C1043*100</f>
        <v>68.67762080882798</v>
      </c>
      <c r="L1043" s="108">
        <f>+G1043/C1043*100</f>
        <v>70.86036500333475</v>
      </c>
      <c r="M1043" s="108">
        <f>+H1043/C1043*100</f>
        <v>29.139634996665254</v>
      </c>
      <c r="N1043" s="20"/>
      <c r="O1043" s="16"/>
      <c r="P1043" s="42"/>
      <c r="Q1043" s="16"/>
      <c r="R1043" s="16"/>
      <c r="S1043" s="33"/>
      <c r="T1043" s="36"/>
      <c r="U1043" s="36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</row>
    <row r="1044" spans="1:44" ht="18.75">
      <c r="A1044" s="49"/>
      <c r="B1044" s="17" t="s">
        <v>133</v>
      </c>
      <c r="C1044" s="70"/>
      <c r="D1044" s="70"/>
      <c r="E1044" s="70"/>
      <c r="F1044" s="70"/>
      <c r="G1044" s="72"/>
      <c r="H1044" s="72"/>
      <c r="I1044" s="73"/>
      <c r="J1044" s="72"/>
      <c r="K1044" s="72"/>
      <c r="L1044" s="72"/>
      <c r="M1044" s="72"/>
      <c r="N1044" s="20"/>
      <c r="O1044" s="33"/>
      <c r="P1044" s="38"/>
      <c r="Q1044" s="33"/>
      <c r="R1044" s="38"/>
      <c r="S1044" s="34"/>
      <c r="T1044" s="34"/>
      <c r="U1044" s="34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</row>
    <row r="1045" spans="1:44" ht="18.75">
      <c r="A1045" s="49"/>
      <c r="B1045" s="43" t="s">
        <v>110</v>
      </c>
      <c r="C1045" s="74"/>
      <c r="D1045" s="74"/>
      <c r="E1045" s="74"/>
      <c r="F1045" s="74"/>
      <c r="G1045" s="76"/>
      <c r="H1045" s="76"/>
      <c r="I1045" s="77"/>
      <c r="J1045" s="76"/>
      <c r="K1045" s="76"/>
      <c r="L1045" s="76"/>
      <c r="M1045" s="76"/>
      <c r="N1045" s="20"/>
      <c r="O1045" s="33"/>
      <c r="P1045" s="38"/>
      <c r="Q1045" s="33"/>
      <c r="R1045" s="38"/>
      <c r="S1045" s="34"/>
      <c r="T1045" s="34"/>
      <c r="U1045" s="34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</row>
    <row r="1046" spans="1:44" ht="18.75">
      <c r="A1046" s="49"/>
      <c r="B1046" s="60" t="s">
        <v>19</v>
      </c>
      <c r="C1046" s="78">
        <f>+'[2]สปคม._15'!$E$354</f>
        <v>0</v>
      </c>
      <c r="D1046" s="78">
        <f>+'[2]สปคม._15'!$F$354</f>
        <v>0</v>
      </c>
      <c r="E1046" s="78">
        <f>+'[2]สปคม._15'!$G$354</f>
        <v>0</v>
      </c>
      <c r="F1046" s="78">
        <f>+'[2]สปคม._15'!$H$354</f>
        <v>0</v>
      </c>
      <c r="G1046" s="85">
        <f>+D1046+E1046+F1046</f>
        <v>0</v>
      </c>
      <c r="H1046" s="85">
        <f>+C1046-D1046-E1046-F1046</f>
        <v>0</v>
      </c>
      <c r="I1046" s="86" t="e">
        <f>+D1046/C1046*100</f>
        <v>#DIV/0!</v>
      </c>
      <c r="J1046" s="81" t="e">
        <f>+E1046/C1046*100</f>
        <v>#DIV/0!</v>
      </c>
      <c r="K1046" s="87" t="e">
        <f>+F1046/C1046*100</f>
        <v>#DIV/0!</v>
      </c>
      <c r="L1046" s="87" t="e">
        <f>+G1046/C1046*100</f>
        <v>#DIV/0!</v>
      </c>
      <c r="M1046" s="87" t="e">
        <f>+H1046/C1046*100</f>
        <v>#DIV/0!</v>
      </c>
      <c r="N1046" s="20"/>
      <c r="O1046" s="33"/>
      <c r="P1046" s="38"/>
      <c r="Q1046" s="33"/>
      <c r="R1046" s="38"/>
      <c r="S1046" s="34"/>
      <c r="T1046" s="34"/>
      <c r="U1046" s="34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</row>
    <row r="1047" spans="1:44" ht="18.75">
      <c r="A1047" s="49"/>
      <c r="B1047" s="64" t="s">
        <v>13</v>
      </c>
      <c r="C1047" s="82">
        <f aca="true" t="shared" si="498" ref="C1047:H1047">SUM(C1046:C1046)</f>
        <v>0</v>
      </c>
      <c r="D1047" s="82">
        <f t="shared" si="498"/>
        <v>0</v>
      </c>
      <c r="E1047" s="82">
        <f t="shared" si="498"/>
        <v>0</v>
      </c>
      <c r="F1047" s="82">
        <f t="shared" si="498"/>
        <v>0</v>
      </c>
      <c r="G1047" s="82">
        <f t="shared" si="498"/>
        <v>0</v>
      </c>
      <c r="H1047" s="82">
        <f t="shared" si="498"/>
        <v>0</v>
      </c>
      <c r="I1047" s="83" t="e">
        <f>+D1047/C1047*100</f>
        <v>#DIV/0!</v>
      </c>
      <c r="J1047" s="84" t="e">
        <f>+E1047/C1047*100</f>
        <v>#DIV/0!</v>
      </c>
      <c r="K1047" s="84" t="e">
        <f>+F1047/C1047*100</f>
        <v>#DIV/0!</v>
      </c>
      <c r="L1047" s="84" t="e">
        <f>+G1047/C1047*100</f>
        <v>#DIV/0!</v>
      </c>
      <c r="M1047" s="84" t="e">
        <f>+H1047/C1047*100</f>
        <v>#DIV/0!</v>
      </c>
      <c r="N1047" s="20"/>
      <c r="O1047" s="33"/>
      <c r="P1047" s="38"/>
      <c r="Q1047" s="33"/>
      <c r="R1047" s="38"/>
      <c r="S1047" s="34"/>
      <c r="T1047" s="34"/>
      <c r="U1047" s="34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</row>
    <row r="1048" spans="1:44" ht="18.75">
      <c r="A1048" s="49"/>
      <c r="B1048" s="43" t="s">
        <v>130</v>
      </c>
      <c r="C1048" s="74"/>
      <c r="D1048" s="74"/>
      <c r="E1048" s="74"/>
      <c r="F1048" s="74"/>
      <c r="G1048" s="76"/>
      <c r="H1048" s="76"/>
      <c r="I1048" s="77"/>
      <c r="J1048" s="76"/>
      <c r="K1048" s="76"/>
      <c r="L1048" s="76"/>
      <c r="M1048" s="76"/>
      <c r="N1048" s="20"/>
      <c r="O1048" s="33"/>
      <c r="P1048" s="38"/>
      <c r="Q1048" s="33"/>
      <c r="R1048" s="38"/>
      <c r="S1048" s="34"/>
      <c r="T1048" s="34"/>
      <c r="U1048" s="34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</row>
    <row r="1049" spans="1:44" ht="18.75">
      <c r="A1049" s="49"/>
      <c r="B1049" s="60" t="s">
        <v>19</v>
      </c>
      <c r="C1049" s="78">
        <f>+'[2]สปคม._15'!$E$379</f>
        <v>0</v>
      </c>
      <c r="D1049" s="78">
        <f>+'[2]สปคม._15'!$F$379</f>
        <v>0</v>
      </c>
      <c r="E1049" s="78">
        <f>+'[2]สปคม._15'!$G$379</f>
        <v>0</v>
      </c>
      <c r="F1049" s="78">
        <f>+'[2]สปคม._15'!$H$379</f>
        <v>0</v>
      </c>
      <c r="G1049" s="85">
        <f>+D1049+E1049+F1049</f>
        <v>0</v>
      </c>
      <c r="H1049" s="85">
        <f>+C1049-D1049-E1049-F1049</f>
        <v>0</v>
      </c>
      <c r="I1049" s="86" t="e">
        <f>+D1049/C1049*100</f>
        <v>#DIV/0!</v>
      </c>
      <c r="J1049" s="81" t="e">
        <f>+E1049/C1049*100</f>
        <v>#DIV/0!</v>
      </c>
      <c r="K1049" s="81" t="e">
        <f>+F1049/C1049*100</f>
        <v>#DIV/0!</v>
      </c>
      <c r="L1049" s="81" t="e">
        <f>+G1049/C1049*100</f>
        <v>#DIV/0!</v>
      </c>
      <c r="M1049" s="81" t="e">
        <f>+H1049/C1049*100</f>
        <v>#DIV/0!</v>
      </c>
      <c r="N1049" s="20"/>
      <c r="O1049" s="33"/>
      <c r="P1049" s="38"/>
      <c r="Q1049" s="33"/>
      <c r="R1049" s="38"/>
      <c r="S1049" s="34"/>
      <c r="T1049" s="34"/>
      <c r="U1049" s="34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</row>
    <row r="1050" spans="1:44" ht="18.75">
      <c r="A1050" s="49"/>
      <c r="B1050" s="61" t="s">
        <v>20</v>
      </c>
      <c r="C1050" s="78">
        <f>+'[2]สปคม._15'!$E$380</f>
        <v>0</v>
      </c>
      <c r="D1050" s="78">
        <f>+'[2]สปคม._15'!$F$380</f>
        <v>0</v>
      </c>
      <c r="E1050" s="78">
        <f>+'[2]สปคม._15'!$G$380</f>
        <v>0</v>
      </c>
      <c r="F1050" s="78">
        <f>+'[2]สปคม._15'!$H$380</f>
        <v>0</v>
      </c>
      <c r="G1050" s="79">
        <f>+D1050+E1050+F1050</f>
        <v>0</v>
      </c>
      <c r="H1050" s="79">
        <f>+C1050-D1050-E1050-F1050</f>
        <v>0</v>
      </c>
      <c r="I1050" s="80" t="e">
        <f>+D1050/C1050*100</f>
        <v>#DIV/0!</v>
      </c>
      <c r="J1050" s="81" t="e">
        <f>+E1050/C1050*100</f>
        <v>#DIV/0!</v>
      </c>
      <c r="K1050" s="81" t="e">
        <f>+F1050/C1050*100</f>
        <v>#DIV/0!</v>
      </c>
      <c r="L1050" s="81" t="e">
        <f>+G1050/C1050*100</f>
        <v>#DIV/0!</v>
      </c>
      <c r="M1050" s="81" t="e">
        <f>+H1050/C1050*100</f>
        <v>#DIV/0!</v>
      </c>
      <c r="N1050" s="20"/>
      <c r="O1050" s="33"/>
      <c r="P1050" s="38"/>
      <c r="Q1050" s="33"/>
      <c r="R1050" s="38"/>
      <c r="S1050" s="34"/>
      <c r="T1050" s="34"/>
      <c r="U1050" s="34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</row>
    <row r="1051" spans="1:44" ht="18.75">
      <c r="A1051" s="49"/>
      <c r="B1051" s="64" t="s">
        <v>13</v>
      </c>
      <c r="C1051" s="82">
        <f aca="true" t="shared" si="499" ref="C1051:H1051">SUM(C1049:C1050)</f>
        <v>0</v>
      </c>
      <c r="D1051" s="82">
        <f t="shared" si="499"/>
        <v>0</v>
      </c>
      <c r="E1051" s="82">
        <f t="shared" si="499"/>
        <v>0</v>
      </c>
      <c r="F1051" s="82">
        <f t="shared" si="499"/>
        <v>0</v>
      </c>
      <c r="G1051" s="82">
        <f t="shared" si="499"/>
        <v>0</v>
      </c>
      <c r="H1051" s="82">
        <f t="shared" si="499"/>
        <v>0</v>
      </c>
      <c r="I1051" s="83" t="e">
        <f>+D1051/C1051*100</f>
        <v>#DIV/0!</v>
      </c>
      <c r="J1051" s="84" t="e">
        <f>+E1051/C1051*100</f>
        <v>#DIV/0!</v>
      </c>
      <c r="K1051" s="84" t="e">
        <f>+F1051/C1051*100</f>
        <v>#DIV/0!</v>
      </c>
      <c r="L1051" s="84" t="e">
        <f>+G1051/C1051*100</f>
        <v>#DIV/0!</v>
      </c>
      <c r="M1051" s="84" t="e">
        <f>+H1051/C1051*100</f>
        <v>#DIV/0!</v>
      </c>
      <c r="N1051" s="20"/>
      <c r="O1051" s="33"/>
      <c r="P1051" s="38"/>
      <c r="Q1051" s="33"/>
      <c r="R1051" s="38"/>
      <c r="S1051" s="34"/>
      <c r="T1051" s="34"/>
      <c r="U1051" s="34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</row>
    <row r="1052" spans="1:44" ht="18.75">
      <c r="A1052" s="49"/>
      <c r="B1052" s="17" t="s">
        <v>128</v>
      </c>
      <c r="C1052" s="88"/>
      <c r="D1052" s="88"/>
      <c r="E1052" s="88"/>
      <c r="F1052" s="88"/>
      <c r="G1052" s="89"/>
      <c r="H1052" s="89"/>
      <c r="I1052" s="90"/>
      <c r="J1052" s="89"/>
      <c r="K1052" s="89"/>
      <c r="L1052" s="89"/>
      <c r="M1052" s="89"/>
      <c r="N1052" s="20"/>
      <c r="O1052" s="33"/>
      <c r="P1052" s="38"/>
      <c r="Q1052" s="33"/>
      <c r="R1052" s="38"/>
      <c r="S1052" s="34"/>
      <c r="T1052" s="34"/>
      <c r="U1052" s="34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</row>
    <row r="1053" spans="1:44" ht="18.75">
      <c r="A1053" s="49"/>
      <c r="B1053" s="43" t="s">
        <v>129</v>
      </c>
      <c r="C1053" s="91"/>
      <c r="D1053" s="91"/>
      <c r="E1053" s="91"/>
      <c r="F1053" s="91"/>
      <c r="G1053" s="92"/>
      <c r="H1053" s="92"/>
      <c r="I1053" s="93"/>
      <c r="J1053" s="92"/>
      <c r="K1053" s="92"/>
      <c r="L1053" s="92"/>
      <c r="M1053" s="92"/>
      <c r="N1053" s="20"/>
      <c r="O1053" s="33"/>
      <c r="P1053" s="38"/>
      <c r="Q1053" s="33"/>
      <c r="R1053" s="38"/>
      <c r="S1053" s="34"/>
      <c r="T1053" s="34"/>
      <c r="U1053" s="34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</row>
    <row r="1054" spans="1:44" ht="18.75">
      <c r="A1054" s="49"/>
      <c r="B1054" s="66" t="s">
        <v>18</v>
      </c>
      <c r="C1054" s="94">
        <f>+'[2]สปคม._15'!$E$402</f>
        <v>1796000</v>
      </c>
      <c r="D1054" s="94">
        <f>+'[2]สปคม._15'!$F$402</f>
        <v>0</v>
      </c>
      <c r="E1054" s="94">
        <f>+'[2]สปคม._15'!$G$402</f>
        <v>0</v>
      </c>
      <c r="F1054" s="94">
        <f>+'[2]สปคม._15'!$H$402</f>
        <v>1326611.53</v>
      </c>
      <c r="G1054" s="95">
        <f>+D1054+E1054+F1054</f>
        <v>1326611.53</v>
      </c>
      <c r="H1054" s="95">
        <f>+C1054-D1054-E1054-F1054</f>
        <v>469388.47</v>
      </c>
      <c r="I1054" s="96">
        <f>+D1054/C1054*100</f>
        <v>0</v>
      </c>
      <c r="J1054" s="95">
        <f>+E1054/C1054*100</f>
        <v>0</v>
      </c>
      <c r="K1054" s="95">
        <f>+F1054/C1054*100</f>
        <v>73.86478452115813</v>
      </c>
      <c r="L1054" s="95">
        <f>+G1054/C1054*100</f>
        <v>73.86478452115813</v>
      </c>
      <c r="M1054" s="95">
        <f>+H1054/C1054*100</f>
        <v>26.135215478841868</v>
      </c>
      <c r="N1054" s="20"/>
      <c r="O1054" s="33"/>
      <c r="P1054" s="38"/>
      <c r="Q1054" s="33"/>
      <c r="R1054" s="38"/>
      <c r="S1054" s="41"/>
      <c r="T1054" s="2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</row>
    <row r="1055" spans="1:44" ht="18.75">
      <c r="A1055" s="49"/>
      <c r="B1055" s="62" t="s">
        <v>19</v>
      </c>
      <c r="C1055" s="97">
        <f>+'[2]สปคม._15'!$E$403</f>
        <v>1526700</v>
      </c>
      <c r="D1055" s="97">
        <f>+'[2]สปคม._15'!$F$403</f>
        <v>0</v>
      </c>
      <c r="E1055" s="97">
        <f>+'[2]สปคม._15'!$G$403</f>
        <v>0</v>
      </c>
      <c r="F1055" s="97">
        <f>+'[2]สปคม._15'!$H$403</f>
        <v>701767.36</v>
      </c>
      <c r="G1055" s="98">
        <f>+D1055+E1055+F1055</f>
        <v>701767.36</v>
      </c>
      <c r="H1055" s="98">
        <f>+C1055-D1055-E1055-F1055</f>
        <v>824932.64</v>
      </c>
      <c r="I1055" s="80">
        <f>+D1055/C1055*100</f>
        <v>0</v>
      </c>
      <c r="J1055" s="98">
        <f>+E1055/C1055*100</f>
        <v>0</v>
      </c>
      <c r="K1055" s="98">
        <f>+F1055/C1055*100</f>
        <v>45.96629069234296</v>
      </c>
      <c r="L1055" s="98">
        <f>+G1055/C1055*100</f>
        <v>45.96629069234296</v>
      </c>
      <c r="M1055" s="98">
        <f>+H1055/C1055*100</f>
        <v>54.03370930765704</v>
      </c>
      <c r="N1055" s="20"/>
      <c r="O1055" s="16"/>
      <c r="P1055" s="42"/>
      <c r="Q1055" s="16"/>
      <c r="R1055" s="16"/>
      <c r="S1055" s="33"/>
      <c r="T1055" s="36"/>
      <c r="U1055" s="36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</row>
    <row r="1056" spans="1:44" ht="18.75">
      <c r="A1056" s="49"/>
      <c r="B1056" s="65" t="s">
        <v>13</v>
      </c>
      <c r="C1056" s="82">
        <f aca="true" t="shared" si="500" ref="C1056:H1056">SUM(C1054:C1055)</f>
        <v>3322700</v>
      </c>
      <c r="D1056" s="82">
        <f t="shared" si="500"/>
        <v>0</v>
      </c>
      <c r="E1056" s="82">
        <f t="shared" si="500"/>
        <v>0</v>
      </c>
      <c r="F1056" s="82">
        <f t="shared" si="500"/>
        <v>2028378.8900000001</v>
      </c>
      <c r="G1056" s="82">
        <f t="shared" si="500"/>
        <v>2028378.8900000001</v>
      </c>
      <c r="H1056" s="82">
        <f t="shared" si="500"/>
        <v>1294321.1099999999</v>
      </c>
      <c r="I1056" s="99">
        <f>+D1056/C1056*100</f>
        <v>0</v>
      </c>
      <c r="J1056" s="100">
        <f>+E1056/C1056*100</f>
        <v>0</v>
      </c>
      <c r="K1056" s="100">
        <f>+F1056/C1056*100</f>
        <v>61.04610377102959</v>
      </c>
      <c r="L1056" s="100">
        <f>+G1056/C1056*100</f>
        <v>61.04610377102959</v>
      </c>
      <c r="M1056" s="100">
        <f>+H1056/C1056*100</f>
        <v>38.953896228970414</v>
      </c>
      <c r="N1056" s="20"/>
      <c r="O1056" s="16"/>
      <c r="P1056" s="42"/>
      <c r="Q1056" s="16"/>
      <c r="R1056" s="16"/>
      <c r="S1056" s="33"/>
      <c r="T1056" s="36"/>
      <c r="U1056" s="36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</row>
    <row r="1057" spans="1:44" ht="19.5" thickBot="1">
      <c r="A1057" s="49"/>
      <c r="B1057" s="18" t="s">
        <v>132</v>
      </c>
      <c r="C1057" s="101"/>
      <c r="D1057" s="101"/>
      <c r="E1057" s="101"/>
      <c r="F1057" s="101"/>
      <c r="G1057" s="102"/>
      <c r="H1057" s="102"/>
      <c r="I1057" s="103"/>
      <c r="J1057" s="102"/>
      <c r="K1057" s="102"/>
      <c r="L1057" s="102"/>
      <c r="M1057" s="102"/>
      <c r="N1057" s="20"/>
      <c r="O1057" s="16"/>
      <c r="P1057" s="42"/>
      <c r="Q1057" s="16"/>
      <c r="R1057" s="16"/>
      <c r="S1057" s="33"/>
      <c r="T1057" s="36"/>
      <c r="U1057" s="36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</row>
    <row r="1058" spans="1:44" ht="19.5" thickTop="1">
      <c r="A1058" s="50"/>
      <c r="B1058" s="60" t="s">
        <v>18</v>
      </c>
      <c r="C1058" s="78">
        <f aca="true" t="shared" si="501" ref="C1058:H1058">+C1054</f>
        <v>1796000</v>
      </c>
      <c r="D1058" s="78">
        <f t="shared" si="501"/>
        <v>0</v>
      </c>
      <c r="E1058" s="78">
        <f t="shared" si="501"/>
        <v>0</v>
      </c>
      <c r="F1058" s="78">
        <f t="shared" si="501"/>
        <v>1326611.53</v>
      </c>
      <c r="G1058" s="78">
        <f t="shared" si="501"/>
        <v>1326611.53</v>
      </c>
      <c r="H1058" s="78">
        <f t="shared" si="501"/>
        <v>469388.47</v>
      </c>
      <c r="I1058" s="86">
        <f aca="true" t="shared" si="502" ref="I1058:I1063">+D1058/C1058*100</f>
        <v>0</v>
      </c>
      <c r="J1058" s="81">
        <f aca="true" t="shared" si="503" ref="J1058:J1063">+E1058/C1058*100</f>
        <v>0</v>
      </c>
      <c r="K1058" s="81">
        <f aca="true" t="shared" si="504" ref="K1058:K1063">+F1058/C1058*100</f>
        <v>73.86478452115813</v>
      </c>
      <c r="L1058" s="81">
        <f aca="true" t="shared" si="505" ref="L1058:L1063">+G1058/C1058*100</f>
        <v>73.86478452115813</v>
      </c>
      <c r="M1058" s="81">
        <f aca="true" t="shared" si="506" ref="M1058:M1063">+H1058/C1058*100</f>
        <v>26.135215478841868</v>
      </c>
      <c r="N1058" s="20"/>
      <c r="O1058" s="16"/>
      <c r="P1058" s="42"/>
      <c r="Q1058" s="16"/>
      <c r="R1058" s="16"/>
      <c r="S1058" s="33"/>
      <c r="T1058" s="36"/>
      <c r="U1058" s="36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</row>
    <row r="1059" spans="1:44" ht="18.75">
      <c r="A1059" s="49"/>
      <c r="B1059" s="62" t="s">
        <v>19</v>
      </c>
      <c r="C1059" s="97">
        <f aca="true" t="shared" si="507" ref="C1059:H1059">+C1033+C1040+C1046+C1049+C1055</f>
        <v>11837100</v>
      </c>
      <c r="D1059" s="97">
        <f t="shared" si="507"/>
        <v>0</v>
      </c>
      <c r="E1059" s="97">
        <f t="shared" si="507"/>
        <v>72272.5</v>
      </c>
      <c r="F1059" s="97">
        <f t="shared" si="507"/>
        <v>3394588.55</v>
      </c>
      <c r="G1059" s="97">
        <f t="shared" si="507"/>
        <v>3466861.05</v>
      </c>
      <c r="H1059" s="97">
        <f t="shared" si="507"/>
        <v>8370238.95</v>
      </c>
      <c r="I1059" s="86">
        <f t="shared" si="502"/>
        <v>0</v>
      </c>
      <c r="J1059" s="81">
        <f t="shared" si="503"/>
        <v>0.6105591741220401</v>
      </c>
      <c r="K1059" s="81">
        <f t="shared" si="504"/>
        <v>28.677535460543545</v>
      </c>
      <c r="L1059" s="81">
        <f t="shared" si="505"/>
        <v>29.288094634665583</v>
      </c>
      <c r="M1059" s="81">
        <f t="shared" si="506"/>
        <v>70.71190536533442</v>
      </c>
      <c r="N1059" s="20"/>
      <c r="O1059" s="16"/>
      <c r="P1059" s="42"/>
      <c r="Q1059" s="16"/>
      <c r="R1059" s="16"/>
      <c r="S1059" s="33"/>
      <c r="T1059" s="36"/>
      <c r="U1059" s="36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</row>
    <row r="1060" spans="1:44" ht="18.75">
      <c r="A1060" s="49"/>
      <c r="B1060" s="61" t="s">
        <v>20</v>
      </c>
      <c r="C1060" s="104">
        <f aca="true" t="shared" si="508" ref="C1060:H1060">+C1034+C1041+C1050</f>
        <v>931200</v>
      </c>
      <c r="D1060" s="104">
        <f t="shared" si="508"/>
        <v>0</v>
      </c>
      <c r="E1060" s="104">
        <f t="shared" si="508"/>
        <v>660880</v>
      </c>
      <c r="F1060" s="104">
        <f t="shared" si="508"/>
        <v>0</v>
      </c>
      <c r="G1060" s="104">
        <f t="shared" si="508"/>
        <v>660880</v>
      </c>
      <c r="H1060" s="104">
        <f t="shared" si="508"/>
        <v>270320</v>
      </c>
      <c r="I1060" s="104">
        <f t="shared" si="502"/>
        <v>0</v>
      </c>
      <c r="J1060" s="104">
        <f t="shared" si="503"/>
        <v>70.97079037800688</v>
      </c>
      <c r="K1060" s="104">
        <f t="shared" si="504"/>
        <v>0</v>
      </c>
      <c r="L1060" s="104">
        <f t="shared" si="505"/>
        <v>70.97079037800688</v>
      </c>
      <c r="M1060" s="104">
        <f t="shared" si="506"/>
        <v>29.02920962199313</v>
      </c>
      <c r="N1060" s="20"/>
      <c r="O1060" s="16"/>
      <c r="P1060" s="42"/>
      <c r="Q1060" s="16"/>
      <c r="R1060" s="16"/>
      <c r="S1060" s="33"/>
      <c r="T1060" s="36"/>
      <c r="U1060" s="36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</row>
    <row r="1061" spans="1:44" ht="18.75">
      <c r="A1061" s="49"/>
      <c r="B1061" s="62" t="s">
        <v>21</v>
      </c>
      <c r="C1061" s="97">
        <f aca="true" t="shared" si="509" ref="C1061:H1061">+C1035+C1042</f>
        <v>1479700</v>
      </c>
      <c r="D1061" s="97">
        <f t="shared" si="509"/>
        <v>0</v>
      </c>
      <c r="E1061" s="97">
        <f t="shared" si="509"/>
        <v>0</v>
      </c>
      <c r="F1061" s="97">
        <f t="shared" si="509"/>
        <v>1268920</v>
      </c>
      <c r="G1061" s="97">
        <f t="shared" si="509"/>
        <v>1268920</v>
      </c>
      <c r="H1061" s="97">
        <f t="shared" si="509"/>
        <v>210780</v>
      </c>
      <c r="I1061" s="86">
        <f t="shared" si="502"/>
        <v>0</v>
      </c>
      <c r="J1061" s="81">
        <f t="shared" si="503"/>
        <v>0</v>
      </c>
      <c r="K1061" s="81">
        <f t="shared" si="504"/>
        <v>85.75522065283504</v>
      </c>
      <c r="L1061" s="81">
        <f t="shared" si="505"/>
        <v>85.75522065283504</v>
      </c>
      <c r="M1061" s="81">
        <f t="shared" si="506"/>
        <v>14.244779347164965</v>
      </c>
      <c r="N1061" s="20"/>
      <c r="O1061" s="16"/>
      <c r="P1061" s="42"/>
      <c r="Q1061" s="16"/>
      <c r="R1061" s="16"/>
      <c r="S1061" s="33"/>
      <c r="T1061" s="36"/>
      <c r="U1061" s="36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</row>
    <row r="1062" spans="1:44" ht="18.75">
      <c r="A1062" s="49"/>
      <c r="B1062" s="67" t="s">
        <v>22</v>
      </c>
      <c r="C1062" s="105">
        <f aca="true" t="shared" si="510" ref="C1062:H1062">+C1036</f>
        <v>0</v>
      </c>
      <c r="D1062" s="105">
        <f t="shared" si="510"/>
        <v>0</v>
      </c>
      <c r="E1062" s="105">
        <f t="shared" si="510"/>
        <v>0</v>
      </c>
      <c r="F1062" s="105">
        <f t="shared" si="510"/>
        <v>0</v>
      </c>
      <c r="G1062" s="105">
        <f t="shared" si="510"/>
        <v>0</v>
      </c>
      <c r="H1062" s="105">
        <f t="shared" si="510"/>
        <v>0</v>
      </c>
      <c r="I1062" s="86" t="e">
        <f t="shared" si="502"/>
        <v>#DIV/0!</v>
      </c>
      <c r="J1062" s="81" t="e">
        <f t="shared" si="503"/>
        <v>#DIV/0!</v>
      </c>
      <c r="K1062" s="81" t="e">
        <f t="shared" si="504"/>
        <v>#DIV/0!</v>
      </c>
      <c r="L1062" s="81" t="e">
        <f t="shared" si="505"/>
        <v>#DIV/0!</v>
      </c>
      <c r="M1062" s="81" t="e">
        <f t="shared" si="506"/>
        <v>#DIV/0!</v>
      </c>
      <c r="N1062" s="20"/>
      <c r="O1062" s="33"/>
      <c r="P1062" s="38"/>
      <c r="Q1062" s="33"/>
      <c r="R1062" s="38"/>
      <c r="S1062" s="34"/>
      <c r="T1062" s="34"/>
      <c r="U1062" s="34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</row>
    <row r="1063" spans="1:44" ht="19.5" thickBot="1">
      <c r="A1063" s="109"/>
      <c r="B1063" s="68" t="s">
        <v>14</v>
      </c>
      <c r="C1063" s="106">
        <f aca="true" t="shared" si="511" ref="C1063:H1063">SUM(C1058:C1062)</f>
        <v>16044000</v>
      </c>
      <c r="D1063" s="106">
        <f t="shared" si="511"/>
        <v>0</v>
      </c>
      <c r="E1063" s="106">
        <f t="shared" si="511"/>
        <v>733152.5</v>
      </c>
      <c r="F1063" s="106">
        <f t="shared" si="511"/>
        <v>5990120.08</v>
      </c>
      <c r="G1063" s="106">
        <f t="shared" si="511"/>
        <v>6723272.58</v>
      </c>
      <c r="H1063" s="106">
        <f t="shared" si="511"/>
        <v>9320727.42</v>
      </c>
      <c r="I1063" s="106">
        <f t="shared" si="502"/>
        <v>0</v>
      </c>
      <c r="J1063" s="106">
        <f t="shared" si="503"/>
        <v>4.569636624283222</v>
      </c>
      <c r="K1063" s="106">
        <f t="shared" si="504"/>
        <v>37.33557766143106</v>
      </c>
      <c r="L1063" s="107">
        <f t="shared" si="505"/>
        <v>41.90521428571429</v>
      </c>
      <c r="M1063" s="106">
        <f t="shared" si="506"/>
        <v>58.09478571428571</v>
      </c>
      <c r="N1063" s="20"/>
      <c r="O1063" s="33"/>
      <c r="P1063" s="38"/>
      <c r="Q1063" s="33"/>
      <c r="R1063" s="38"/>
      <c r="S1063" s="34"/>
      <c r="T1063" s="34"/>
      <c r="U1063" s="34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</row>
    <row r="1064" spans="1:44" ht="19.5" thickTop="1">
      <c r="A1064" s="69" t="s">
        <v>119</v>
      </c>
      <c r="B1064" s="17" t="s">
        <v>42</v>
      </c>
      <c r="C1064" s="71"/>
      <c r="D1064" s="71"/>
      <c r="E1064" s="71"/>
      <c r="F1064" s="71"/>
      <c r="G1064" s="72"/>
      <c r="H1064" s="72"/>
      <c r="I1064" s="73"/>
      <c r="J1064" s="72"/>
      <c r="K1064" s="72"/>
      <c r="L1064" s="72"/>
      <c r="M1064" s="58"/>
      <c r="N1064" s="20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</row>
    <row r="1065" spans="1:44" ht="18.75">
      <c r="A1065" s="48" t="s">
        <v>73</v>
      </c>
      <c r="B1065" s="43" t="s">
        <v>108</v>
      </c>
      <c r="C1065" s="75"/>
      <c r="D1065" s="75"/>
      <c r="E1065" s="75"/>
      <c r="F1065" s="75"/>
      <c r="G1065" s="76"/>
      <c r="H1065" s="76"/>
      <c r="I1065" s="77"/>
      <c r="J1065" s="76"/>
      <c r="K1065" s="76"/>
      <c r="L1065" s="76"/>
      <c r="M1065" s="59"/>
      <c r="N1065" s="20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</row>
    <row r="1066" spans="1:44" ht="18.75">
      <c r="A1066" s="55" t="s">
        <v>72</v>
      </c>
      <c r="B1066" s="60" t="s">
        <v>19</v>
      </c>
      <c r="C1066" s="78">
        <f>+'[2]สคร.1_42'!AN$281</f>
        <v>5601345.1</v>
      </c>
      <c r="D1066" s="78">
        <f>+'[2]สคร.1_42'!AO$281</f>
        <v>0</v>
      </c>
      <c r="E1066" s="78">
        <f>+'[2]สคร.1_42'!AP$281</f>
        <v>1092859.2</v>
      </c>
      <c r="F1066" s="78">
        <f>+'[2]สคร.1_42'!AQ$281</f>
        <v>2987574.96</v>
      </c>
      <c r="G1066" s="85">
        <f>+D1066+E1066+F1066</f>
        <v>4080434.16</v>
      </c>
      <c r="H1066" s="81">
        <f>+C1066-D1066-E1066-F1066</f>
        <v>1520910.9399999995</v>
      </c>
      <c r="I1066" s="86">
        <f>+D1066/C1066*100</f>
        <v>0</v>
      </c>
      <c r="J1066" s="81">
        <f>+E1066/C1066*100</f>
        <v>19.510656467140368</v>
      </c>
      <c r="K1066" s="98">
        <f>+F1066/C1066*100</f>
        <v>53.33674156230796</v>
      </c>
      <c r="L1066" s="81">
        <f>+G1066/C1066*100</f>
        <v>72.84739802944833</v>
      </c>
      <c r="M1066" s="81">
        <f>+H1066/C1066*100</f>
        <v>27.15260197055167</v>
      </c>
      <c r="N1066" s="39"/>
      <c r="O1066" s="40"/>
      <c r="P1066" s="40"/>
      <c r="Q1066" s="40"/>
      <c r="R1066" s="40"/>
      <c r="S1066" s="41"/>
      <c r="T1066" s="41"/>
      <c r="U1066" s="41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</row>
    <row r="1067" spans="1:44" ht="18.75">
      <c r="A1067" s="56" t="s">
        <v>120</v>
      </c>
      <c r="B1067" s="61" t="s">
        <v>20</v>
      </c>
      <c r="C1067" s="97">
        <f>+'[2]สคร.1_42'!AN$282</f>
        <v>30763068.84</v>
      </c>
      <c r="D1067" s="97">
        <f>+'[2]สคร.1_42'!AO$282</f>
        <v>0</v>
      </c>
      <c r="E1067" s="97">
        <f>+'[2]สคร.1_42'!AP$282</f>
        <v>15800999</v>
      </c>
      <c r="F1067" s="97">
        <f>+'[2]สคร.1_42'!AQ$282</f>
        <v>14461568.84</v>
      </c>
      <c r="G1067" s="79">
        <v>0</v>
      </c>
      <c r="H1067" s="98">
        <f>+C1067-D1067-E1067-F1067</f>
        <v>500501</v>
      </c>
      <c r="I1067" s="80">
        <f>+D1067/C1067*100</f>
        <v>0</v>
      </c>
      <c r="J1067" s="98">
        <f>+E1067/C1067*100</f>
        <v>51.36353294979007</v>
      </c>
      <c r="K1067" s="98">
        <f>+F1067/C1067*100</f>
        <v>47.009512981995464</v>
      </c>
      <c r="L1067" s="98">
        <f>+G1067/C1067*100</f>
        <v>0</v>
      </c>
      <c r="M1067" s="98">
        <f>+H1067/C1067*100</f>
        <v>1.6269540682144767</v>
      </c>
      <c r="N1067" s="39"/>
      <c r="O1067" s="40"/>
      <c r="P1067" s="40"/>
      <c r="Q1067" s="40"/>
      <c r="R1067" s="40"/>
      <c r="S1067" s="41"/>
      <c r="T1067" s="41"/>
      <c r="U1067" s="41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</row>
    <row r="1068" spans="1:44" ht="18.75">
      <c r="A1068" s="49"/>
      <c r="B1068" s="62" t="s">
        <v>21</v>
      </c>
      <c r="C1068" s="97">
        <f>+'[2]สคร.1_42'!AN$283</f>
        <v>9507700</v>
      </c>
      <c r="D1068" s="97">
        <f>+'[2]สคร.1_42'!AO$283</f>
        <v>0</v>
      </c>
      <c r="E1068" s="97">
        <f>+'[2]สคร.1_42'!AP$283</f>
        <v>0</v>
      </c>
      <c r="F1068" s="97">
        <f>+'[2]สคร.1_42'!AQ$283</f>
        <v>6011815</v>
      </c>
      <c r="G1068" s="79">
        <v>0</v>
      </c>
      <c r="H1068" s="98">
        <f>+C1068-D1068-E1068-F1068</f>
        <v>3495885</v>
      </c>
      <c r="I1068" s="80">
        <f>+D1068/C1068*100</f>
        <v>0</v>
      </c>
      <c r="J1068" s="98">
        <f>+E1068/C1068*100</f>
        <v>0</v>
      </c>
      <c r="K1068" s="98">
        <f>+F1068/C1068*100</f>
        <v>63.2310127580803</v>
      </c>
      <c r="L1068" s="98">
        <f>+G1068/C1068*100</f>
        <v>0</v>
      </c>
      <c r="M1068" s="98">
        <f>+H1068/C1068*100</f>
        <v>36.76898724191971</v>
      </c>
      <c r="N1068" s="39"/>
      <c r="O1068" s="40"/>
      <c r="P1068" s="40"/>
      <c r="Q1068" s="40"/>
      <c r="R1068" s="40"/>
      <c r="S1068" s="41"/>
      <c r="T1068" s="41"/>
      <c r="U1068" s="41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</row>
    <row r="1069" spans="1:44" ht="18.75">
      <c r="A1069" s="49"/>
      <c r="B1069" s="63" t="s">
        <v>22</v>
      </c>
      <c r="C1069" s="97">
        <f>+'[2]สคร.1_42'!AN$284</f>
        <v>0</v>
      </c>
      <c r="D1069" s="97">
        <f>+'[2]สคร.1_42'!AO$284</f>
        <v>0</v>
      </c>
      <c r="E1069" s="97">
        <f>+'[2]สคร.1_42'!AP$284</f>
        <v>0</v>
      </c>
      <c r="F1069" s="97">
        <f>+'[2]สคร.1_42'!AQ$284</f>
        <v>0</v>
      </c>
      <c r="G1069" s="79">
        <v>0</v>
      </c>
      <c r="H1069" s="98">
        <f>+C1069-D1069-E1069-F1069</f>
        <v>0</v>
      </c>
      <c r="I1069" s="80" t="e">
        <f>+D1069/C1069*100</f>
        <v>#DIV/0!</v>
      </c>
      <c r="J1069" s="98" t="e">
        <f>+E1069/C1069*100</f>
        <v>#DIV/0!</v>
      </c>
      <c r="K1069" s="98" t="e">
        <f>+F1069/C1069*100</f>
        <v>#DIV/0!</v>
      </c>
      <c r="L1069" s="98" t="e">
        <f>+G1069/C1069*100</f>
        <v>#DIV/0!</v>
      </c>
      <c r="M1069" s="98" t="e">
        <f>+H1069/C1069*100</f>
        <v>#DIV/0!</v>
      </c>
      <c r="N1069" s="39"/>
      <c r="O1069" s="40"/>
      <c r="P1069" s="40"/>
      <c r="Q1069" s="40"/>
      <c r="R1069" s="40"/>
      <c r="S1069" s="41"/>
      <c r="T1069" s="41"/>
      <c r="U1069" s="41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</row>
    <row r="1070" spans="1:44" ht="18.75">
      <c r="A1070" s="49"/>
      <c r="B1070" s="64" t="s">
        <v>13</v>
      </c>
      <c r="C1070" s="108">
        <f aca="true" t="shared" si="512" ref="C1070:H1070">SUM(C1066:C1069)</f>
        <v>45872113.94</v>
      </c>
      <c r="D1070" s="108">
        <f t="shared" si="512"/>
        <v>0</v>
      </c>
      <c r="E1070" s="108">
        <f t="shared" si="512"/>
        <v>16893858.2</v>
      </c>
      <c r="F1070" s="108">
        <f t="shared" si="512"/>
        <v>23460958.8</v>
      </c>
      <c r="G1070" s="108">
        <f t="shared" si="512"/>
        <v>4080434.16</v>
      </c>
      <c r="H1070" s="108">
        <f t="shared" si="512"/>
        <v>5517296.9399999995</v>
      </c>
      <c r="I1070" s="108">
        <f>+D1070/C1070*100</f>
        <v>0</v>
      </c>
      <c r="J1070" s="108">
        <f>+E1070/C1070*100</f>
        <v>36.82816584842133</v>
      </c>
      <c r="K1070" s="108">
        <f>+F1070/C1070*100</f>
        <v>51.14427216213878</v>
      </c>
      <c r="L1070" s="108">
        <f>+G1070/C1070*100</f>
        <v>8.895238979692856</v>
      </c>
      <c r="M1070" s="108">
        <f>+H1070/C1070*100</f>
        <v>12.027561989439896</v>
      </c>
      <c r="N1070" s="20"/>
      <c r="O1070" s="16"/>
      <c r="P1070" s="42"/>
      <c r="Q1070" s="16"/>
      <c r="R1070" s="16"/>
      <c r="S1070" s="25"/>
      <c r="T1070" s="24"/>
      <c r="U1070" s="24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</row>
    <row r="1071" spans="1:44" ht="18.75">
      <c r="A1071" s="49"/>
      <c r="B1071" s="17" t="s">
        <v>109</v>
      </c>
      <c r="C1071" s="71"/>
      <c r="D1071" s="71"/>
      <c r="E1071" s="71"/>
      <c r="F1071" s="71"/>
      <c r="G1071" s="72"/>
      <c r="H1071" s="72"/>
      <c r="I1071" s="73"/>
      <c r="J1071" s="72"/>
      <c r="K1071" s="72"/>
      <c r="L1071" s="72"/>
      <c r="M1071" s="72"/>
      <c r="N1071" s="20"/>
      <c r="O1071" s="33"/>
      <c r="P1071" s="38"/>
      <c r="Q1071" s="33"/>
      <c r="R1071" s="38"/>
      <c r="S1071" s="41"/>
      <c r="T1071" s="2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</row>
    <row r="1072" spans="1:44" ht="18.75">
      <c r="A1072" s="49"/>
      <c r="B1072" s="43" t="s">
        <v>107</v>
      </c>
      <c r="C1072" s="75"/>
      <c r="D1072" s="75"/>
      <c r="E1072" s="75"/>
      <c r="F1072" s="75"/>
      <c r="G1072" s="76"/>
      <c r="H1072" s="76"/>
      <c r="I1072" s="77"/>
      <c r="J1072" s="76"/>
      <c r="K1072" s="76"/>
      <c r="L1072" s="76"/>
      <c r="M1072" s="76"/>
      <c r="N1072" s="20"/>
      <c r="O1072" s="33"/>
      <c r="P1072" s="38"/>
      <c r="Q1072" s="33"/>
      <c r="R1072" s="38"/>
      <c r="S1072" s="41"/>
      <c r="T1072" s="2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</row>
    <row r="1073" spans="1:44" ht="18.75">
      <c r="A1073" s="49"/>
      <c r="B1073" s="60" t="s">
        <v>19</v>
      </c>
      <c r="C1073" s="78">
        <f>+'[2]สคร.1_42'!AN$336</f>
        <v>7503225.3</v>
      </c>
      <c r="D1073" s="78">
        <f>+'[2]สคร.1_42'!AO$336</f>
        <v>0</v>
      </c>
      <c r="E1073" s="78">
        <f>+'[2]สคร.1_42'!AP$336</f>
        <v>454989</v>
      </c>
      <c r="F1073" s="78">
        <f>+'[2]สคร.1_42'!AQ$336</f>
        <v>5816760.81</v>
      </c>
      <c r="G1073" s="85">
        <v>9.313225746154785E-10</v>
      </c>
      <c r="H1073" s="85">
        <f>+C1073-D1073-E1073-F1073</f>
        <v>1231475.4900000002</v>
      </c>
      <c r="I1073" s="86">
        <f>+D1073/C1073*100</f>
        <v>0</v>
      </c>
      <c r="J1073" s="81">
        <f>+E1073/C1073*100</f>
        <v>6.063912275165189</v>
      </c>
      <c r="K1073" s="81">
        <f>+F1073/C1073*100</f>
        <v>77.52347260584058</v>
      </c>
      <c r="L1073" s="81">
        <f>+G1073/C1073*100</f>
        <v>1.2412296544200512E-14</v>
      </c>
      <c r="M1073" s="81">
        <f>+H1073/C1073*100</f>
        <v>16.412615118994232</v>
      </c>
      <c r="N1073" s="20"/>
      <c r="O1073" s="33"/>
      <c r="P1073" s="38"/>
      <c r="Q1073" s="33"/>
      <c r="R1073" s="38"/>
      <c r="S1073" s="41"/>
      <c r="T1073" s="2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</row>
    <row r="1074" spans="1:44" ht="18.75">
      <c r="A1074" s="49"/>
      <c r="B1074" s="61" t="s">
        <v>20</v>
      </c>
      <c r="C1074" s="78">
        <f>+'[2]สคร.1_42'!AN$337</f>
        <v>6855800</v>
      </c>
      <c r="D1074" s="78">
        <f>+'[2]สคร.1_42'!AO$337</f>
        <v>0</v>
      </c>
      <c r="E1074" s="78">
        <f>+'[2]สคร.1_42'!AP$337</f>
        <v>4958000</v>
      </c>
      <c r="F1074" s="78">
        <f>+'[2]สคร.1_42'!AQ$337</f>
        <v>1897800</v>
      </c>
      <c r="G1074" s="79">
        <v>0</v>
      </c>
      <c r="H1074" s="79">
        <f>+C1074-D1074-E1074-F1074</f>
        <v>0</v>
      </c>
      <c r="I1074" s="80">
        <f>+D1074/C1074*100</f>
        <v>0</v>
      </c>
      <c r="J1074" s="81">
        <f>+E1074/C1074*100</f>
        <v>72.31832900609703</v>
      </c>
      <c r="K1074" s="81">
        <f>+F1074/C1074*100</f>
        <v>27.681670993902973</v>
      </c>
      <c r="L1074" s="81">
        <f>+G1074/C1074*100</f>
        <v>0</v>
      </c>
      <c r="M1074" s="81">
        <f>+H1074/C1074*100</f>
        <v>0</v>
      </c>
      <c r="N1074" s="20"/>
      <c r="O1074" s="33"/>
      <c r="P1074" s="38"/>
      <c r="Q1074" s="33"/>
      <c r="R1074" s="38"/>
      <c r="S1074" s="41"/>
      <c r="T1074" s="2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</row>
    <row r="1075" spans="1:44" ht="18.75">
      <c r="A1075" s="49"/>
      <c r="B1075" s="62" t="s">
        <v>21</v>
      </c>
      <c r="C1075" s="78">
        <f>+'[2]สคร.1_42'!AN$338</f>
        <v>1100000</v>
      </c>
      <c r="D1075" s="78">
        <f>+'[2]สคร.1_42'!AO$338</f>
        <v>0</v>
      </c>
      <c r="E1075" s="78">
        <f>+'[2]สคร.1_42'!AP$338</f>
        <v>0</v>
      </c>
      <c r="F1075" s="78">
        <f>+'[2]สคร.1_42'!AQ$338</f>
        <v>1100000</v>
      </c>
      <c r="G1075" s="79">
        <v>0</v>
      </c>
      <c r="H1075" s="79">
        <f>+C1075-D1075-E1075-F1075</f>
        <v>0</v>
      </c>
      <c r="I1075" s="80">
        <f>+D1075/C1075*100</f>
        <v>0</v>
      </c>
      <c r="J1075" s="81">
        <f>+E1075/C1075*100</f>
        <v>0</v>
      </c>
      <c r="K1075" s="81">
        <f>+F1075/C1075*100</f>
        <v>100</v>
      </c>
      <c r="L1075" s="81">
        <f>+G1075/C1075*100</f>
        <v>0</v>
      </c>
      <c r="M1075" s="81">
        <f>+H1075/C1075*100</f>
        <v>0</v>
      </c>
      <c r="N1075" s="20"/>
      <c r="O1075" s="33"/>
      <c r="P1075" s="38"/>
      <c r="Q1075" s="33"/>
      <c r="R1075" s="38"/>
      <c r="S1075" s="41"/>
      <c r="T1075" s="2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</row>
    <row r="1076" spans="1:44" ht="18.75">
      <c r="A1076" s="49"/>
      <c r="B1076" s="64" t="s">
        <v>13</v>
      </c>
      <c r="C1076" s="108">
        <f aca="true" t="shared" si="513" ref="C1076:H1076">SUM(C1073:C1075)</f>
        <v>15459025.3</v>
      </c>
      <c r="D1076" s="108">
        <f t="shared" si="513"/>
        <v>0</v>
      </c>
      <c r="E1076" s="108">
        <f t="shared" si="513"/>
        <v>5412989</v>
      </c>
      <c r="F1076" s="108">
        <f t="shared" si="513"/>
        <v>8814560.809999999</v>
      </c>
      <c r="G1076" s="108">
        <f t="shared" si="513"/>
        <v>9.313225746154785E-10</v>
      </c>
      <c r="H1076" s="108">
        <f t="shared" si="513"/>
        <v>1231475.4900000002</v>
      </c>
      <c r="I1076" s="108">
        <f>+D1076/C1076*100</f>
        <v>0</v>
      </c>
      <c r="J1076" s="108">
        <f>+E1076/C1076*100</f>
        <v>35.01507303956608</v>
      </c>
      <c r="K1076" s="108">
        <f>+F1076/C1076*100</f>
        <v>57.01886528382871</v>
      </c>
      <c r="L1076" s="108">
        <f>+G1076/C1076*100</f>
        <v>6.024458570589689E-15</v>
      </c>
      <c r="M1076" s="108">
        <f>+H1076/C1076*100</f>
        <v>7.966061676605188</v>
      </c>
      <c r="N1076" s="20"/>
      <c r="O1076" s="16"/>
      <c r="P1076" s="42"/>
      <c r="Q1076" s="16"/>
      <c r="R1076" s="16"/>
      <c r="S1076" s="33"/>
      <c r="T1076" s="36"/>
      <c r="U1076" s="36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</row>
    <row r="1077" spans="1:44" ht="18.75">
      <c r="A1077" s="49"/>
      <c r="B1077" s="17" t="s">
        <v>133</v>
      </c>
      <c r="C1077" s="70"/>
      <c r="D1077" s="70"/>
      <c r="E1077" s="70"/>
      <c r="F1077" s="70"/>
      <c r="G1077" s="72"/>
      <c r="H1077" s="72"/>
      <c r="I1077" s="73"/>
      <c r="J1077" s="72"/>
      <c r="K1077" s="72"/>
      <c r="L1077" s="72"/>
      <c r="M1077" s="72"/>
      <c r="N1077" s="20"/>
      <c r="O1077" s="33"/>
      <c r="P1077" s="38"/>
      <c r="Q1077" s="33"/>
      <c r="R1077" s="38"/>
      <c r="S1077" s="34"/>
      <c r="T1077" s="34"/>
      <c r="U1077" s="34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</row>
    <row r="1078" spans="1:44" ht="18.75">
      <c r="A1078" s="49"/>
      <c r="B1078" s="43" t="s">
        <v>110</v>
      </c>
      <c r="C1078" s="74"/>
      <c r="D1078" s="74"/>
      <c r="E1078" s="74"/>
      <c r="F1078" s="74"/>
      <c r="G1078" s="76"/>
      <c r="H1078" s="76"/>
      <c r="I1078" s="77"/>
      <c r="J1078" s="76"/>
      <c r="K1078" s="76"/>
      <c r="L1078" s="76"/>
      <c r="M1078" s="76"/>
      <c r="N1078" s="20"/>
      <c r="O1078" s="33"/>
      <c r="P1078" s="38"/>
      <c r="Q1078" s="33"/>
      <c r="R1078" s="38"/>
      <c r="S1078" s="34"/>
      <c r="T1078" s="34"/>
      <c r="U1078" s="34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</row>
    <row r="1079" spans="1:44" ht="18.75">
      <c r="A1079" s="49"/>
      <c r="B1079" s="60" t="s">
        <v>19</v>
      </c>
      <c r="C1079" s="78">
        <f>+'[2]สคร.1_42'!AN$354</f>
        <v>0</v>
      </c>
      <c r="D1079" s="78">
        <f>+'[2]สคร.1_42'!AO$354</f>
        <v>0</v>
      </c>
      <c r="E1079" s="78">
        <f>+'[2]สคร.1_42'!AP$354</f>
        <v>0</v>
      </c>
      <c r="F1079" s="78">
        <f>+'[2]สคร.1_42'!AQ$354</f>
        <v>0</v>
      </c>
      <c r="G1079" s="85">
        <v>0</v>
      </c>
      <c r="H1079" s="85">
        <f>+C1079-D1079-E1079-F1079</f>
        <v>0</v>
      </c>
      <c r="I1079" s="86" t="e">
        <f>+D1079/C1079*100</f>
        <v>#DIV/0!</v>
      </c>
      <c r="J1079" s="81" t="e">
        <f>+E1079/C1079*100</f>
        <v>#DIV/0!</v>
      </c>
      <c r="K1079" s="87" t="e">
        <f>+F1079/C1079*100</f>
        <v>#DIV/0!</v>
      </c>
      <c r="L1079" s="87" t="e">
        <f>+G1079/C1079*100</f>
        <v>#DIV/0!</v>
      </c>
      <c r="M1079" s="87" t="e">
        <f>+H1079/C1079*100</f>
        <v>#DIV/0!</v>
      </c>
      <c r="N1079" s="20"/>
      <c r="O1079" s="33"/>
      <c r="P1079" s="38"/>
      <c r="Q1079" s="33"/>
      <c r="R1079" s="38"/>
      <c r="S1079" s="34"/>
      <c r="T1079" s="34"/>
      <c r="U1079" s="34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</row>
    <row r="1080" spans="1:44" ht="18.75">
      <c r="A1080" s="49"/>
      <c r="B1080" s="64" t="s">
        <v>13</v>
      </c>
      <c r="C1080" s="82">
        <f aca="true" t="shared" si="514" ref="C1080:H1080">SUM(C1079:C1079)</f>
        <v>0</v>
      </c>
      <c r="D1080" s="82">
        <f t="shared" si="514"/>
        <v>0</v>
      </c>
      <c r="E1080" s="82">
        <f t="shared" si="514"/>
        <v>0</v>
      </c>
      <c r="F1080" s="82">
        <f t="shared" si="514"/>
        <v>0</v>
      </c>
      <c r="G1080" s="82">
        <f t="shared" si="514"/>
        <v>0</v>
      </c>
      <c r="H1080" s="82">
        <f t="shared" si="514"/>
        <v>0</v>
      </c>
      <c r="I1080" s="83" t="e">
        <f>+D1080/C1080*100</f>
        <v>#DIV/0!</v>
      </c>
      <c r="J1080" s="84" t="e">
        <f>+E1080/C1080*100</f>
        <v>#DIV/0!</v>
      </c>
      <c r="K1080" s="84" t="e">
        <f>+F1080/C1080*100</f>
        <v>#DIV/0!</v>
      </c>
      <c r="L1080" s="84" t="e">
        <f>+G1080/C1080*100</f>
        <v>#DIV/0!</v>
      </c>
      <c r="M1080" s="84" t="e">
        <f>+H1080/C1080*100</f>
        <v>#DIV/0!</v>
      </c>
      <c r="N1080" s="20"/>
      <c r="O1080" s="33"/>
      <c r="P1080" s="38"/>
      <c r="Q1080" s="33"/>
      <c r="R1080" s="38"/>
      <c r="S1080" s="34"/>
      <c r="T1080" s="34"/>
      <c r="U1080" s="34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</row>
    <row r="1081" spans="1:44" ht="18.75">
      <c r="A1081" s="49"/>
      <c r="B1081" s="43" t="s">
        <v>130</v>
      </c>
      <c r="C1081" s="74"/>
      <c r="D1081" s="74"/>
      <c r="E1081" s="74"/>
      <c r="F1081" s="74"/>
      <c r="G1081" s="76"/>
      <c r="H1081" s="76"/>
      <c r="I1081" s="77"/>
      <c r="J1081" s="76"/>
      <c r="K1081" s="76"/>
      <c r="L1081" s="76"/>
      <c r="M1081" s="76"/>
      <c r="N1081" s="20"/>
      <c r="O1081" s="33"/>
      <c r="P1081" s="38"/>
      <c r="Q1081" s="33"/>
      <c r="R1081" s="38"/>
      <c r="S1081" s="34"/>
      <c r="T1081" s="34"/>
      <c r="U1081" s="34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</row>
    <row r="1082" spans="1:44" ht="18.75">
      <c r="A1082" s="49"/>
      <c r="B1082" s="60" t="s">
        <v>19</v>
      </c>
      <c r="C1082" s="78">
        <f>+'[2]สคร.1_42'!AN$379</f>
        <v>0</v>
      </c>
      <c r="D1082" s="78">
        <f>+'[2]สคร.1_42'!AO$379</f>
        <v>0</v>
      </c>
      <c r="E1082" s="78">
        <f>+'[2]สคร.1_42'!AP$379</f>
        <v>0</v>
      </c>
      <c r="F1082" s="78">
        <f>+'[2]สคร.1_42'!AQ$379</f>
        <v>0</v>
      </c>
      <c r="G1082" s="85">
        <v>0</v>
      </c>
      <c r="H1082" s="85">
        <f>+C1082-D1082-E1082-F1082</f>
        <v>0</v>
      </c>
      <c r="I1082" s="86" t="e">
        <f>+D1082/C1082*100</f>
        <v>#DIV/0!</v>
      </c>
      <c r="J1082" s="81" t="e">
        <f>+E1082/C1082*100</f>
        <v>#DIV/0!</v>
      </c>
      <c r="K1082" s="81" t="e">
        <f>+F1082/C1082*100</f>
        <v>#DIV/0!</v>
      </c>
      <c r="L1082" s="81" t="e">
        <f>+G1082/C1082*100</f>
        <v>#DIV/0!</v>
      </c>
      <c r="M1082" s="81" t="e">
        <f>+H1082/C1082*100</f>
        <v>#DIV/0!</v>
      </c>
      <c r="N1082" s="20"/>
      <c r="O1082" s="33"/>
      <c r="P1082" s="38"/>
      <c r="Q1082" s="33"/>
      <c r="R1082" s="38"/>
      <c r="S1082" s="34"/>
      <c r="T1082" s="34"/>
      <c r="U1082" s="34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</row>
    <row r="1083" spans="1:44" ht="18.75">
      <c r="A1083" s="49"/>
      <c r="B1083" s="61" t="s">
        <v>20</v>
      </c>
      <c r="C1083" s="78">
        <f>+'[2]สคร.1_42'!AN$380</f>
        <v>0</v>
      </c>
      <c r="D1083" s="78">
        <f>+'[2]สคร.1_42'!AO$380</f>
        <v>0</v>
      </c>
      <c r="E1083" s="78">
        <f>+'[2]สคร.1_42'!AP$380</f>
        <v>0</v>
      </c>
      <c r="F1083" s="78">
        <f>+'[2]สคร.1_42'!AQ$380</f>
        <v>0</v>
      </c>
      <c r="G1083" s="79">
        <v>0</v>
      </c>
      <c r="H1083" s="79">
        <f>+C1083-D1083-E1083-F1083</f>
        <v>0</v>
      </c>
      <c r="I1083" s="80" t="e">
        <f>+D1083/C1083*100</f>
        <v>#DIV/0!</v>
      </c>
      <c r="J1083" s="81" t="e">
        <f>+E1083/C1083*100</f>
        <v>#DIV/0!</v>
      </c>
      <c r="K1083" s="81" t="e">
        <f>+F1083/C1083*100</f>
        <v>#DIV/0!</v>
      </c>
      <c r="L1083" s="81" t="e">
        <f>+G1083/C1083*100</f>
        <v>#DIV/0!</v>
      </c>
      <c r="M1083" s="81" t="e">
        <f>+H1083/C1083*100</f>
        <v>#DIV/0!</v>
      </c>
      <c r="N1083" s="20"/>
      <c r="O1083" s="33"/>
      <c r="P1083" s="38"/>
      <c r="Q1083" s="33"/>
      <c r="R1083" s="38"/>
      <c r="S1083" s="34"/>
      <c r="T1083" s="34"/>
      <c r="U1083" s="34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</row>
    <row r="1084" spans="1:44" ht="18.75">
      <c r="A1084" s="49"/>
      <c r="B1084" s="64" t="s">
        <v>13</v>
      </c>
      <c r="C1084" s="82">
        <f aca="true" t="shared" si="515" ref="C1084:H1084">SUM(C1082:C1083)</f>
        <v>0</v>
      </c>
      <c r="D1084" s="82">
        <f t="shared" si="515"/>
        <v>0</v>
      </c>
      <c r="E1084" s="82">
        <f t="shared" si="515"/>
        <v>0</v>
      </c>
      <c r="F1084" s="82">
        <f t="shared" si="515"/>
        <v>0</v>
      </c>
      <c r="G1084" s="82">
        <f t="shared" si="515"/>
        <v>0</v>
      </c>
      <c r="H1084" s="82">
        <f t="shared" si="515"/>
        <v>0</v>
      </c>
      <c r="I1084" s="83" t="e">
        <f>+D1084/C1084*100</f>
        <v>#DIV/0!</v>
      </c>
      <c r="J1084" s="84" t="e">
        <f>+E1084/C1084*100</f>
        <v>#DIV/0!</v>
      </c>
      <c r="K1084" s="84" t="e">
        <f>+F1084/C1084*100</f>
        <v>#DIV/0!</v>
      </c>
      <c r="L1084" s="84" t="e">
        <f>+G1084/C1084*100</f>
        <v>#DIV/0!</v>
      </c>
      <c r="M1084" s="84" t="e">
        <f>+H1084/C1084*100</f>
        <v>#DIV/0!</v>
      </c>
      <c r="N1084" s="20"/>
      <c r="O1084" s="33"/>
      <c r="P1084" s="38"/>
      <c r="Q1084" s="33"/>
      <c r="R1084" s="38"/>
      <c r="S1084" s="34"/>
      <c r="T1084" s="34"/>
      <c r="U1084" s="34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</row>
    <row r="1085" spans="1:44" ht="18.75">
      <c r="A1085" s="49"/>
      <c r="B1085" s="17" t="s">
        <v>128</v>
      </c>
      <c r="C1085" s="88"/>
      <c r="D1085" s="88"/>
      <c r="E1085" s="88"/>
      <c r="F1085" s="88"/>
      <c r="G1085" s="89"/>
      <c r="H1085" s="89"/>
      <c r="I1085" s="90"/>
      <c r="J1085" s="89"/>
      <c r="K1085" s="89"/>
      <c r="L1085" s="89"/>
      <c r="M1085" s="89"/>
      <c r="N1085" s="20"/>
      <c r="O1085" s="33"/>
      <c r="P1085" s="38"/>
      <c r="Q1085" s="33"/>
      <c r="R1085" s="38"/>
      <c r="S1085" s="34"/>
      <c r="T1085" s="34"/>
      <c r="U1085" s="34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</row>
    <row r="1086" spans="1:44" ht="18.75">
      <c r="A1086" s="49"/>
      <c r="B1086" s="43" t="s">
        <v>129</v>
      </c>
      <c r="C1086" s="91"/>
      <c r="D1086" s="91"/>
      <c r="E1086" s="91"/>
      <c r="F1086" s="91"/>
      <c r="G1086" s="92"/>
      <c r="H1086" s="92"/>
      <c r="I1086" s="93"/>
      <c r="J1086" s="92"/>
      <c r="K1086" s="92"/>
      <c r="L1086" s="92"/>
      <c r="M1086" s="92"/>
      <c r="N1086" s="20"/>
      <c r="O1086" s="33"/>
      <c r="P1086" s="38"/>
      <c r="Q1086" s="33"/>
      <c r="R1086" s="38"/>
      <c r="S1086" s="34"/>
      <c r="T1086" s="34"/>
      <c r="U1086" s="34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</row>
    <row r="1087" spans="1:44" ht="18.75">
      <c r="A1087" s="49"/>
      <c r="B1087" s="66" t="s">
        <v>18</v>
      </c>
      <c r="C1087" s="94">
        <f>+'[2]สคร.1_42'!AN$402</f>
        <v>6230200</v>
      </c>
      <c r="D1087" s="94">
        <f>+'[2]สคร.1_42'!AO$402</f>
        <v>0</v>
      </c>
      <c r="E1087" s="94">
        <f>+'[2]สคร.1_42'!AP$402</f>
        <v>0</v>
      </c>
      <c r="F1087" s="94">
        <f>+'[2]สคร.1_42'!AQ$402</f>
        <v>4131360</v>
      </c>
      <c r="G1087" s="95">
        <v>0</v>
      </c>
      <c r="H1087" s="95">
        <f>+C1087-D1087-E1087-F1087</f>
        <v>2098840</v>
      </c>
      <c r="I1087" s="96">
        <f>+D1087/C1087*100</f>
        <v>0</v>
      </c>
      <c r="J1087" s="95">
        <f>+E1087/C1087*100</f>
        <v>0</v>
      </c>
      <c r="K1087" s="95">
        <f>+F1087/C1087*100</f>
        <v>66.31183589611891</v>
      </c>
      <c r="L1087" s="95">
        <f>+G1087/C1087*100</f>
        <v>0</v>
      </c>
      <c r="M1087" s="95">
        <f>+H1087/C1087*100</f>
        <v>33.6881641038811</v>
      </c>
      <c r="N1087" s="20"/>
      <c r="O1087" s="33"/>
      <c r="P1087" s="38"/>
      <c r="Q1087" s="33"/>
      <c r="R1087" s="38"/>
      <c r="S1087" s="41"/>
      <c r="T1087" s="2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</row>
    <row r="1088" spans="1:44" ht="18.75">
      <c r="A1088" s="49"/>
      <c r="B1088" s="62" t="s">
        <v>19</v>
      </c>
      <c r="C1088" s="97">
        <f>+'[2]สคร.1_42'!AN$403</f>
        <v>1253900</v>
      </c>
      <c r="D1088" s="97">
        <f>+'[2]สคร.1_42'!AO$403</f>
        <v>0</v>
      </c>
      <c r="E1088" s="97">
        <f>+'[2]สคร.1_42'!AP$403</f>
        <v>0</v>
      </c>
      <c r="F1088" s="97">
        <f>+'[2]สคร.1_42'!AQ$403</f>
        <v>734061</v>
      </c>
      <c r="G1088" s="98">
        <v>0</v>
      </c>
      <c r="H1088" s="98">
        <f>+C1088-D1088-E1088-F1088</f>
        <v>519839</v>
      </c>
      <c r="I1088" s="80">
        <f>+D1088/C1088*100</f>
        <v>0</v>
      </c>
      <c r="J1088" s="98">
        <f>+E1088/C1088*100</f>
        <v>0</v>
      </c>
      <c r="K1088" s="98">
        <f>+F1088/C1088*100</f>
        <v>58.54222824786666</v>
      </c>
      <c r="L1088" s="98">
        <f>+G1088/C1088*100</f>
        <v>0</v>
      </c>
      <c r="M1088" s="98">
        <f>+H1088/C1088*100</f>
        <v>41.45777175213334</v>
      </c>
      <c r="N1088" s="20"/>
      <c r="O1088" s="16"/>
      <c r="P1088" s="42"/>
      <c r="Q1088" s="16"/>
      <c r="R1088" s="16"/>
      <c r="S1088" s="33"/>
      <c r="T1088" s="36"/>
      <c r="U1088" s="36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</row>
    <row r="1089" spans="1:44" ht="18.75">
      <c r="A1089" s="49"/>
      <c r="B1089" s="65" t="s">
        <v>13</v>
      </c>
      <c r="C1089" s="82">
        <f aca="true" t="shared" si="516" ref="C1089:H1089">SUM(C1087:C1088)</f>
        <v>7484100</v>
      </c>
      <c r="D1089" s="82">
        <f t="shared" si="516"/>
        <v>0</v>
      </c>
      <c r="E1089" s="82">
        <f t="shared" si="516"/>
        <v>0</v>
      </c>
      <c r="F1089" s="82">
        <f t="shared" si="516"/>
        <v>4865421</v>
      </c>
      <c r="G1089" s="82">
        <f t="shared" si="516"/>
        <v>0</v>
      </c>
      <c r="H1089" s="82">
        <f t="shared" si="516"/>
        <v>2618679</v>
      </c>
      <c r="I1089" s="99">
        <f>+D1089/C1089*100</f>
        <v>0</v>
      </c>
      <c r="J1089" s="100">
        <f>+E1089/C1089*100</f>
        <v>0</v>
      </c>
      <c r="K1089" s="100">
        <f>+F1089/C1089*100</f>
        <v>65.0101014149998</v>
      </c>
      <c r="L1089" s="100">
        <f>+G1089/C1089*100</f>
        <v>0</v>
      </c>
      <c r="M1089" s="100">
        <f>+H1089/C1089*100</f>
        <v>34.9898985850002</v>
      </c>
      <c r="N1089" s="20"/>
      <c r="O1089" s="16"/>
      <c r="P1089" s="42"/>
      <c r="Q1089" s="16"/>
      <c r="R1089" s="16"/>
      <c r="S1089" s="33"/>
      <c r="T1089" s="36"/>
      <c r="U1089" s="36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</row>
    <row r="1090" spans="1:44" ht="19.5" thickBot="1">
      <c r="A1090" s="49"/>
      <c r="B1090" s="18" t="s">
        <v>132</v>
      </c>
      <c r="C1090" s="101"/>
      <c r="D1090" s="101"/>
      <c r="E1090" s="101"/>
      <c r="F1090" s="101"/>
      <c r="G1090" s="102"/>
      <c r="H1090" s="102"/>
      <c r="I1090" s="103"/>
      <c r="J1090" s="102"/>
      <c r="K1090" s="102"/>
      <c r="L1090" s="102"/>
      <c r="M1090" s="102"/>
      <c r="N1090" s="20"/>
      <c r="O1090" s="16"/>
      <c r="P1090" s="42"/>
      <c r="Q1090" s="16"/>
      <c r="R1090" s="16"/>
      <c r="S1090" s="33"/>
      <c r="T1090" s="36"/>
      <c r="U1090" s="36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</row>
    <row r="1091" spans="1:44" ht="19.5" thickTop="1">
      <c r="A1091" s="50"/>
      <c r="B1091" s="60" t="s">
        <v>18</v>
      </c>
      <c r="C1091" s="78">
        <f aca="true" t="shared" si="517" ref="C1091:H1091">+C1087</f>
        <v>6230200</v>
      </c>
      <c r="D1091" s="78">
        <f t="shared" si="517"/>
        <v>0</v>
      </c>
      <c r="E1091" s="78">
        <f t="shared" si="517"/>
        <v>0</v>
      </c>
      <c r="F1091" s="78">
        <f t="shared" si="517"/>
        <v>4131360</v>
      </c>
      <c r="G1091" s="78">
        <f t="shared" si="517"/>
        <v>0</v>
      </c>
      <c r="H1091" s="78">
        <f t="shared" si="517"/>
        <v>2098840</v>
      </c>
      <c r="I1091" s="86">
        <f aca="true" t="shared" si="518" ref="I1091:I1096">+D1091/C1091*100</f>
        <v>0</v>
      </c>
      <c r="J1091" s="81">
        <f aca="true" t="shared" si="519" ref="J1091:J1096">+E1091/C1091*100</f>
        <v>0</v>
      </c>
      <c r="K1091" s="81">
        <f aca="true" t="shared" si="520" ref="K1091:K1096">+F1091/C1091*100</f>
        <v>66.31183589611891</v>
      </c>
      <c r="L1091" s="81">
        <f aca="true" t="shared" si="521" ref="L1091:L1096">+G1091/C1091*100</f>
        <v>0</v>
      </c>
      <c r="M1091" s="81">
        <f aca="true" t="shared" si="522" ref="M1091:M1096">+H1091/C1091*100</f>
        <v>33.6881641038811</v>
      </c>
      <c r="N1091" s="20"/>
      <c r="O1091" s="16"/>
      <c r="P1091" s="42"/>
      <c r="Q1091" s="16"/>
      <c r="R1091" s="16"/>
      <c r="S1091" s="33"/>
      <c r="T1091" s="36"/>
      <c r="U1091" s="36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</row>
    <row r="1092" spans="1:44" ht="18.75">
      <c r="A1092" s="49"/>
      <c r="B1092" s="62" t="s">
        <v>19</v>
      </c>
      <c r="C1092" s="97">
        <f aca="true" t="shared" si="523" ref="C1092:H1092">+C1066+C1073+C1079+C1082+C1088</f>
        <v>14358470.399999999</v>
      </c>
      <c r="D1092" s="97">
        <f t="shared" si="523"/>
        <v>0</v>
      </c>
      <c r="E1092" s="97">
        <f t="shared" si="523"/>
        <v>1547848.2</v>
      </c>
      <c r="F1092" s="97">
        <f t="shared" si="523"/>
        <v>9538396.77</v>
      </c>
      <c r="G1092" s="97">
        <f t="shared" si="523"/>
        <v>4080434.160000001</v>
      </c>
      <c r="H1092" s="97">
        <f t="shared" si="523"/>
        <v>3272225.4299999997</v>
      </c>
      <c r="I1092" s="86">
        <f t="shared" si="518"/>
        <v>0</v>
      </c>
      <c r="J1092" s="81">
        <f t="shared" si="519"/>
        <v>10.780035455587248</v>
      </c>
      <c r="K1092" s="81">
        <f t="shared" si="520"/>
        <v>66.43045188155976</v>
      </c>
      <c r="L1092" s="81">
        <f t="shared" si="521"/>
        <v>28.4183067299425</v>
      </c>
      <c r="M1092" s="81">
        <f t="shared" si="522"/>
        <v>22.789512662853</v>
      </c>
      <c r="N1092" s="20"/>
      <c r="O1092" s="16"/>
      <c r="P1092" s="42"/>
      <c r="Q1092" s="16"/>
      <c r="R1092" s="16"/>
      <c r="S1092" s="33"/>
      <c r="T1092" s="36"/>
      <c r="U1092" s="36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</row>
    <row r="1093" spans="1:44" ht="18.75">
      <c r="A1093" s="49"/>
      <c r="B1093" s="61" t="s">
        <v>20</v>
      </c>
      <c r="C1093" s="104">
        <f aca="true" t="shared" si="524" ref="C1093:H1093">+C1067+C1074+C1083</f>
        <v>37618868.84</v>
      </c>
      <c r="D1093" s="104">
        <f t="shared" si="524"/>
        <v>0</v>
      </c>
      <c r="E1093" s="104">
        <f t="shared" si="524"/>
        <v>20758999</v>
      </c>
      <c r="F1093" s="104">
        <f t="shared" si="524"/>
        <v>16359368.84</v>
      </c>
      <c r="G1093" s="104">
        <f t="shared" si="524"/>
        <v>0</v>
      </c>
      <c r="H1093" s="104">
        <f t="shared" si="524"/>
        <v>500501</v>
      </c>
      <c r="I1093" s="104">
        <f t="shared" si="518"/>
        <v>0</v>
      </c>
      <c r="J1093" s="104">
        <f t="shared" si="519"/>
        <v>55.18241148688403</v>
      </c>
      <c r="K1093" s="104">
        <f t="shared" si="520"/>
        <v>43.48713649413388</v>
      </c>
      <c r="L1093" s="104">
        <f t="shared" si="521"/>
        <v>0</v>
      </c>
      <c r="M1093" s="104">
        <f t="shared" si="522"/>
        <v>1.3304520189820783</v>
      </c>
      <c r="N1093" s="20"/>
      <c r="O1093" s="16"/>
      <c r="P1093" s="42"/>
      <c r="Q1093" s="16"/>
      <c r="R1093" s="16"/>
      <c r="S1093" s="33"/>
      <c r="T1093" s="36"/>
      <c r="U1093" s="36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</row>
    <row r="1094" spans="1:44" ht="18.75">
      <c r="A1094" s="49"/>
      <c r="B1094" s="62" t="s">
        <v>21</v>
      </c>
      <c r="C1094" s="97">
        <f aca="true" t="shared" si="525" ref="C1094:H1094">+C1068+C1075</f>
        <v>10607700</v>
      </c>
      <c r="D1094" s="97">
        <f t="shared" si="525"/>
        <v>0</v>
      </c>
      <c r="E1094" s="97">
        <f t="shared" si="525"/>
        <v>0</v>
      </c>
      <c r="F1094" s="97">
        <f t="shared" si="525"/>
        <v>7111815</v>
      </c>
      <c r="G1094" s="97">
        <f t="shared" si="525"/>
        <v>0</v>
      </c>
      <c r="H1094" s="97">
        <f t="shared" si="525"/>
        <v>3495885</v>
      </c>
      <c r="I1094" s="86">
        <f t="shared" si="518"/>
        <v>0</v>
      </c>
      <c r="J1094" s="81">
        <f t="shared" si="519"/>
        <v>0</v>
      </c>
      <c r="K1094" s="81">
        <f t="shared" si="520"/>
        <v>67.04389264402273</v>
      </c>
      <c r="L1094" s="81">
        <f t="shared" si="521"/>
        <v>0</v>
      </c>
      <c r="M1094" s="81">
        <f t="shared" si="522"/>
        <v>32.95610735597726</v>
      </c>
      <c r="N1094" s="20"/>
      <c r="O1094" s="16"/>
      <c r="P1094" s="42"/>
      <c r="Q1094" s="16"/>
      <c r="R1094" s="16"/>
      <c r="S1094" s="33"/>
      <c r="T1094" s="36"/>
      <c r="U1094" s="36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</row>
    <row r="1095" spans="1:44" ht="18.75">
      <c r="A1095" s="49"/>
      <c r="B1095" s="67" t="s">
        <v>22</v>
      </c>
      <c r="C1095" s="105">
        <f aca="true" t="shared" si="526" ref="C1095:H1095">+C1069</f>
        <v>0</v>
      </c>
      <c r="D1095" s="105">
        <f t="shared" si="526"/>
        <v>0</v>
      </c>
      <c r="E1095" s="105">
        <f t="shared" si="526"/>
        <v>0</v>
      </c>
      <c r="F1095" s="105">
        <f t="shared" si="526"/>
        <v>0</v>
      </c>
      <c r="G1095" s="105">
        <f t="shared" si="526"/>
        <v>0</v>
      </c>
      <c r="H1095" s="105">
        <f t="shared" si="526"/>
        <v>0</v>
      </c>
      <c r="I1095" s="86" t="e">
        <f t="shared" si="518"/>
        <v>#DIV/0!</v>
      </c>
      <c r="J1095" s="81" t="e">
        <f t="shared" si="519"/>
        <v>#DIV/0!</v>
      </c>
      <c r="K1095" s="81" t="e">
        <f t="shared" si="520"/>
        <v>#DIV/0!</v>
      </c>
      <c r="L1095" s="81" t="e">
        <f t="shared" si="521"/>
        <v>#DIV/0!</v>
      </c>
      <c r="M1095" s="81" t="e">
        <f t="shared" si="522"/>
        <v>#DIV/0!</v>
      </c>
      <c r="N1095" s="20"/>
      <c r="O1095" s="33"/>
      <c r="P1095" s="38"/>
      <c r="Q1095" s="33"/>
      <c r="R1095" s="38"/>
      <c r="S1095" s="34"/>
      <c r="T1095" s="34"/>
      <c r="U1095" s="34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</row>
    <row r="1096" spans="1:44" ht="19.5" thickBot="1">
      <c r="A1096" s="109"/>
      <c r="B1096" s="68" t="s">
        <v>14</v>
      </c>
      <c r="C1096" s="106">
        <f aca="true" t="shared" si="527" ref="C1096:H1096">SUM(C1091:C1095)</f>
        <v>68815239.24000001</v>
      </c>
      <c r="D1096" s="106">
        <f t="shared" si="527"/>
        <v>0</v>
      </c>
      <c r="E1096" s="106">
        <f t="shared" si="527"/>
        <v>22306847.2</v>
      </c>
      <c r="F1096" s="106">
        <f t="shared" si="527"/>
        <v>37140940.61</v>
      </c>
      <c r="G1096" s="106">
        <f t="shared" si="527"/>
        <v>4080434.160000001</v>
      </c>
      <c r="H1096" s="106">
        <f t="shared" si="527"/>
        <v>9367451.43</v>
      </c>
      <c r="I1096" s="106">
        <f t="shared" si="518"/>
        <v>0</v>
      </c>
      <c r="J1096" s="106">
        <f t="shared" si="519"/>
        <v>32.415562957214526</v>
      </c>
      <c r="K1096" s="106">
        <f t="shared" si="520"/>
        <v>53.971970482391654</v>
      </c>
      <c r="L1096" s="107">
        <f t="shared" si="521"/>
        <v>5.929550205833158</v>
      </c>
      <c r="M1096" s="106">
        <f t="shared" si="522"/>
        <v>13.612466560393807</v>
      </c>
      <c r="N1096" s="20"/>
      <c r="O1096" s="33"/>
      <c r="P1096" s="38"/>
      <c r="Q1096" s="33"/>
      <c r="R1096" s="38"/>
      <c r="S1096" s="34"/>
      <c r="T1096" s="34"/>
      <c r="U1096" s="34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</row>
    <row r="1097" spans="1:44" ht="19.5" thickTop="1">
      <c r="A1097" s="69" t="s">
        <v>33</v>
      </c>
      <c r="B1097" s="17" t="s">
        <v>42</v>
      </c>
      <c r="C1097" s="71"/>
      <c r="D1097" s="71"/>
      <c r="E1097" s="71"/>
      <c r="F1097" s="71"/>
      <c r="G1097" s="72"/>
      <c r="H1097" s="72"/>
      <c r="I1097" s="73"/>
      <c r="J1097" s="72"/>
      <c r="K1097" s="72"/>
      <c r="L1097" s="72"/>
      <c r="M1097" s="58"/>
      <c r="N1097" s="20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</row>
    <row r="1098" spans="1:44" ht="18.75">
      <c r="A1098" s="48" t="s">
        <v>74</v>
      </c>
      <c r="B1098" s="43" t="s">
        <v>108</v>
      </c>
      <c r="C1098" s="75"/>
      <c r="D1098" s="75"/>
      <c r="E1098" s="75"/>
      <c r="F1098" s="75"/>
      <c r="G1098" s="76"/>
      <c r="H1098" s="76"/>
      <c r="I1098" s="77"/>
      <c r="J1098" s="76"/>
      <c r="K1098" s="76"/>
      <c r="L1098" s="76"/>
      <c r="M1098" s="59"/>
      <c r="N1098" s="20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</row>
    <row r="1099" spans="1:44" ht="18.75">
      <c r="A1099" s="55" t="s">
        <v>72</v>
      </c>
      <c r="B1099" s="60" t="s">
        <v>19</v>
      </c>
      <c r="C1099" s="78">
        <f>+'[2]สคร.2_39'!AE$281</f>
        <v>5325900</v>
      </c>
      <c r="D1099" s="78">
        <f>+'[2]สคร.2_39'!AF$281</f>
        <v>0</v>
      </c>
      <c r="E1099" s="78">
        <f>+'[2]สคร.2_39'!AG$281</f>
        <v>779176.46</v>
      </c>
      <c r="F1099" s="78">
        <f>+'[2]สคร.2_39'!AH$281</f>
        <v>3221280.51</v>
      </c>
      <c r="G1099" s="85">
        <f>+D1099+E1099+F1099</f>
        <v>4000456.9699999997</v>
      </c>
      <c r="H1099" s="81">
        <f>+C1099-D1099-E1099-F1099</f>
        <v>1325443.0300000003</v>
      </c>
      <c r="I1099" s="86">
        <f>+D1099/C1099*100</f>
        <v>0</v>
      </c>
      <c r="J1099" s="81">
        <f>+E1099/C1099*100</f>
        <v>14.629949116581233</v>
      </c>
      <c r="K1099" s="98">
        <f>+F1099/C1099*100</f>
        <v>60.48330817326648</v>
      </c>
      <c r="L1099" s="81">
        <f>+G1099/C1099*100</f>
        <v>75.11325728984772</v>
      </c>
      <c r="M1099" s="81">
        <f>+H1099/C1099*100</f>
        <v>24.88674271015228</v>
      </c>
      <c r="N1099" s="39"/>
      <c r="O1099" s="40"/>
      <c r="P1099" s="40"/>
      <c r="Q1099" s="40"/>
      <c r="R1099" s="40"/>
      <c r="S1099" s="41"/>
      <c r="T1099" s="41"/>
      <c r="U1099" s="41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</row>
    <row r="1100" spans="1:44" ht="18.75">
      <c r="A1100" s="56" t="s">
        <v>75</v>
      </c>
      <c r="B1100" s="61" t="s">
        <v>20</v>
      </c>
      <c r="C1100" s="97">
        <f>+'[2]สคร.2_39'!AE$282</f>
        <v>2024878</v>
      </c>
      <c r="D1100" s="97">
        <f>+'[2]สคร.2_39'!AF$282</f>
        <v>0</v>
      </c>
      <c r="E1100" s="97">
        <f>+'[2]สคร.2_39'!AG$282</f>
        <v>0</v>
      </c>
      <c r="F1100" s="97">
        <f>+'[2]สคร.2_39'!AH$282</f>
        <v>854878</v>
      </c>
      <c r="G1100" s="79">
        <f>+D1100+E1100+F1100</f>
        <v>854878</v>
      </c>
      <c r="H1100" s="98">
        <f>+C1100-D1100-E1100-F1100</f>
        <v>1170000</v>
      </c>
      <c r="I1100" s="80">
        <f>+D1100/C1100*100</f>
        <v>0</v>
      </c>
      <c r="J1100" s="98">
        <f>+E1100/C1100*100</f>
        <v>0</v>
      </c>
      <c r="K1100" s="98">
        <f>+F1100/C1100*100</f>
        <v>42.218741079709496</v>
      </c>
      <c r="L1100" s="98">
        <f>+G1100/C1100*100</f>
        <v>42.218741079709496</v>
      </c>
      <c r="M1100" s="98">
        <f>+H1100/C1100*100</f>
        <v>57.781258920290504</v>
      </c>
      <c r="N1100" s="39"/>
      <c r="O1100" s="40"/>
      <c r="P1100" s="40"/>
      <c r="Q1100" s="40"/>
      <c r="R1100" s="40"/>
      <c r="S1100" s="41"/>
      <c r="T1100" s="41"/>
      <c r="U1100" s="41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</row>
    <row r="1101" spans="1:44" ht="18.75">
      <c r="A1101" s="49"/>
      <c r="B1101" s="62" t="s">
        <v>21</v>
      </c>
      <c r="C1101" s="97">
        <f>+'[2]สคร.2_39'!AE$283</f>
        <v>3898500</v>
      </c>
      <c r="D1101" s="97">
        <f>+'[2]สคร.2_39'!AF$283</f>
        <v>0</v>
      </c>
      <c r="E1101" s="97">
        <f>+'[2]สคร.2_39'!AG$283</f>
        <v>0</v>
      </c>
      <c r="F1101" s="97">
        <f>+'[2]สคร.2_39'!AH$283</f>
        <v>2370841</v>
      </c>
      <c r="G1101" s="79">
        <f>+D1101+E1101+F1101</f>
        <v>2370841</v>
      </c>
      <c r="H1101" s="98">
        <f>+C1101-D1101-E1101-F1101</f>
        <v>1527659</v>
      </c>
      <c r="I1101" s="80">
        <f>+D1101/C1101*100</f>
        <v>0</v>
      </c>
      <c r="J1101" s="98">
        <f>+E1101/C1101*100</f>
        <v>0</v>
      </c>
      <c r="K1101" s="98">
        <f>+F1101/C1101*100</f>
        <v>60.814184942926765</v>
      </c>
      <c r="L1101" s="98">
        <f>+G1101/C1101*100</f>
        <v>60.814184942926765</v>
      </c>
      <c r="M1101" s="98">
        <f>+H1101/C1101*100</f>
        <v>39.18581505707323</v>
      </c>
      <c r="N1101" s="39"/>
      <c r="O1101" s="40"/>
      <c r="P1101" s="40"/>
      <c r="Q1101" s="40"/>
      <c r="R1101" s="40"/>
      <c r="S1101" s="41"/>
      <c r="T1101" s="41"/>
      <c r="U1101" s="41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</row>
    <row r="1102" spans="1:44" ht="18.75">
      <c r="A1102" s="49"/>
      <c r="B1102" s="63" t="s">
        <v>22</v>
      </c>
      <c r="C1102" s="97">
        <f>+'[2]สคร.2_39'!AE$284</f>
        <v>0</v>
      </c>
      <c r="D1102" s="97">
        <f>+'[2]สคร.2_39'!AF$284</f>
        <v>0</v>
      </c>
      <c r="E1102" s="97">
        <f>+'[2]สคร.2_39'!AG$284</f>
        <v>0</v>
      </c>
      <c r="F1102" s="97">
        <f>+'[2]สคร.2_39'!AH$284</f>
        <v>0</v>
      </c>
      <c r="G1102" s="79">
        <f>+D1102+E1102+F1102</f>
        <v>0</v>
      </c>
      <c r="H1102" s="98">
        <f>+C1102-D1102-E1102-F1102</f>
        <v>0</v>
      </c>
      <c r="I1102" s="80" t="e">
        <f>+D1102/C1102*100</f>
        <v>#DIV/0!</v>
      </c>
      <c r="J1102" s="98" t="e">
        <f>+E1102/C1102*100</f>
        <v>#DIV/0!</v>
      </c>
      <c r="K1102" s="98" t="e">
        <f>+F1102/C1102*100</f>
        <v>#DIV/0!</v>
      </c>
      <c r="L1102" s="98" t="e">
        <f>+G1102/C1102*100</f>
        <v>#DIV/0!</v>
      </c>
      <c r="M1102" s="98" t="e">
        <f>+H1102/C1102*100</f>
        <v>#DIV/0!</v>
      </c>
      <c r="N1102" s="39"/>
      <c r="O1102" s="40"/>
      <c r="P1102" s="40"/>
      <c r="Q1102" s="40"/>
      <c r="R1102" s="40"/>
      <c r="S1102" s="41"/>
      <c r="T1102" s="41"/>
      <c r="U1102" s="41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</row>
    <row r="1103" spans="1:44" ht="18.75">
      <c r="A1103" s="49"/>
      <c r="B1103" s="64" t="s">
        <v>13</v>
      </c>
      <c r="C1103" s="108">
        <f aca="true" t="shared" si="528" ref="C1103:H1103">SUM(C1099:C1102)</f>
        <v>11249278</v>
      </c>
      <c r="D1103" s="108">
        <f t="shared" si="528"/>
        <v>0</v>
      </c>
      <c r="E1103" s="108">
        <f t="shared" si="528"/>
        <v>779176.46</v>
      </c>
      <c r="F1103" s="108">
        <f t="shared" si="528"/>
        <v>6446999.51</v>
      </c>
      <c r="G1103" s="108">
        <f t="shared" si="528"/>
        <v>7226175.97</v>
      </c>
      <c r="H1103" s="108">
        <f t="shared" si="528"/>
        <v>4023102.0300000003</v>
      </c>
      <c r="I1103" s="108">
        <f>+D1103/C1103*100</f>
        <v>0</v>
      </c>
      <c r="J1103" s="108">
        <f>+E1103/C1103*100</f>
        <v>6.926457502428156</v>
      </c>
      <c r="K1103" s="108">
        <f>+F1103/C1103*100</f>
        <v>57.31034036139919</v>
      </c>
      <c r="L1103" s="108">
        <f>+G1103/C1103*100</f>
        <v>64.23679786382735</v>
      </c>
      <c r="M1103" s="108">
        <f>+H1103/C1103*100</f>
        <v>35.76320213617265</v>
      </c>
      <c r="N1103" s="20"/>
      <c r="O1103" s="16"/>
      <c r="P1103" s="42"/>
      <c r="Q1103" s="16"/>
      <c r="R1103" s="16"/>
      <c r="S1103" s="25"/>
      <c r="T1103" s="24"/>
      <c r="U1103" s="24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</row>
    <row r="1104" spans="1:44" ht="18.75">
      <c r="A1104" s="49"/>
      <c r="B1104" s="17" t="s">
        <v>109</v>
      </c>
      <c r="C1104" s="71"/>
      <c r="D1104" s="71"/>
      <c r="E1104" s="71"/>
      <c r="F1104" s="71"/>
      <c r="G1104" s="72"/>
      <c r="H1104" s="72"/>
      <c r="I1104" s="73"/>
      <c r="J1104" s="72"/>
      <c r="K1104" s="72"/>
      <c r="L1104" s="72"/>
      <c r="M1104" s="72"/>
      <c r="N1104" s="20"/>
      <c r="O1104" s="33"/>
      <c r="P1104" s="38"/>
      <c r="Q1104" s="33"/>
      <c r="R1104" s="38"/>
      <c r="S1104" s="41"/>
      <c r="T1104" s="2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</row>
    <row r="1105" spans="1:44" ht="18.75">
      <c r="A1105" s="49"/>
      <c r="B1105" s="43" t="s">
        <v>107</v>
      </c>
      <c r="C1105" s="75"/>
      <c r="D1105" s="75"/>
      <c r="E1105" s="75"/>
      <c r="F1105" s="75"/>
      <c r="G1105" s="76"/>
      <c r="H1105" s="76"/>
      <c r="I1105" s="77"/>
      <c r="J1105" s="76"/>
      <c r="K1105" s="76"/>
      <c r="L1105" s="76"/>
      <c r="M1105" s="76"/>
      <c r="N1105" s="20"/>
      <c r="O1105" s="33"/>
      <c r="P1105" s="38"/>
      <c r="Q1105" s="33"/>
      <c r="R1105" s="38"/>
      <c r="S1105" s="41"/>
      <c r="T1105" s="2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</row>
    <row r="1106" spans="1:44" ht="18.75">
      <c r="A1106" s="49"/>
      <c r="B1106" s="60" t="s">
        <v>19</v>
      </c>
      <c r="C1106" s="78">
        <f>+'[2]สคร.2_39'!AE$336</f>
        <v>8140650</v>
      </c>
      <c r="D1106" s="78">
        <f>+'[2]สคร.2_39'!AF$336</f>
        <v>0</v>
      </c>
      <c r="E1106" s="78">
        <f>+'[2]สคร.2_39'!AG$336</f>
        <v>375094</v>
      </c>
      <c r="F1106" s="78">
        <f>+'[2]สคร.2_39'!AH$336</f>
        <v>6037797.48</v>
      </c>
      <c r="G1106" s="85">
        <f>+D1106+E1106+F1106</f>
        <v>6412891.48</v>
      </c>
      <c r="H1106" s="85">
        <f>+C1106-D1106-E1106-F1106</f>
        <v>1727758.5199999996</v>
      </c>
      <c r="I1106" s="86">
        <f>+D1106/C1106*100</f>
        <v>0</v>
      </c>
      <c r="J1106" s="81">
        <f>+E1106/C1106*100</f>
        <v>4.6076664639801495</v>
      </c>
      <c r="K1106" s="81">
        <f>+F1106/C1106*100</f>
        <v>74.16849367065284</v>
      </c>
      <c r="L1106" s="81">
        <f>+G1106/C1106*100</f>
        <v>78.77616013463299</v>
      </c>
      <c r="M1106" s="81">
        <f>+H1106/C1106*100</f>
        <v>21.22383986536701</v>
      </c>
      <c r="N1106" s="20"/>
      <c r="O1106" s="33"/>
      <c r="P1106" s="38"/>
      <c r="Q1106" s="33"/>
      <c r="R1106" s="38"/>
      <c r="S1106" s="41"/>
      <c r="T1106" s="2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</row>
    <row r="1107" spans="1:44" ht="18.75">
      <c r="A1107" s="49"/>
      <c r="B1107" s="61" t="s">
        <v>20</v>
      </c>
      <c r="C1107" s="78">
        <f>+'[2]สคร.2_39'!AE$337</f>
        <v>2981400</v>
      </c>
      <c r="D1107" s="78">
        <f>+'[2]สคร.2_39'!AF$337</f>
        <v>0</v>
      </c>
      <c r="E1107" s="78">
        <f>+'[2]สคร.2_39'!AG$337</f>
        <v>2910400</v>
      </c>
      <c r="F1107" s="78">
        <f>+'[2]สคร.2_39'!AH$337</f>
        <v>71000</v>
      </c>
      <c r="G1107" s="79">
        <f>+D1107+E1107+F1107</f>
        <v>2981400</v>
      </c>
      <c r="H1107" s="79">
        <f>+C1107-D1107-E1107-F1107</f>
        <v>0</v>
      </c>
      <c r="I1107" s="80">
        <f>+D1107/C1107*100</f>
        <v>0</v>
      </c>
      <c r="J1107" s="81">
        <f>+E1107/C1107*100</f>
        <v>97.61856845777152</v>
      </c>
      <c r="K1107" s="81">
        <f>+F1107/C1107*100</f>
        <v>2.381431542228483</v>
      </c>
      <c r="L1107" s="81">
        <f>+G1107/C1107*100</f>
        <v>100</v>
      </c>
      <c r="M1107" s="81">
        <f>+H1107/C1107*100</f>
        <v>0</v>
      </c>
      <c r="N1107" s="20"/>
      <c r="O1107" s="33"/>
      <c r="P1107" s="38"/>
      <c r="Q1107" s="33"/>
      <c r="R1107" s="38"/>
      <c r="S1107" s="41"/>
      <c r="T1107" s="2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</row>
    <row r="1108" spans="1:44" ht="18.75">
      <c r="A1108" s="49"/>
      <c r="B1108" s="62" t="s">
        <v>21</v>
      </c>
      <c r="C1108" s="78">
        <f>+'[2]สคร.2_39'!AE$338</f>
        <v>933750</v>
      </c>
      <c r="D1108" s="78">
        <f>+'[2]สคร.2_39'!AF$338</f>
        <v>0</v>
      </c>
      <c r="E1108" s="78">
        <f>+'[2]สคร.2_39'!AG$338</f>
        <v>0</v>
      </c>
      <c r="F1108" s="78">
        <f>+'[2]สคร.2_39'!AH$338</f>
        <v>916750</v>
      </c>
      <c r="G1108" s="79">
        <f>+D1108+E1108+F1108</f>
        <v>916750</v>
      </c>
      <c r="H1108" s="79">
        <f>+C1108-D1108-E1108-F1108</f>
        <v>17000</v>
      </c>
      <c r="I1108" s="80">
        <f>+D1108/C1108*100</f>
        <v>0</v>
      </c>
      <c r="J1108" s="81">
        <f>+E1108/C1108*100</f>
        <v>0</v>
      </c>
      <c r="K1108" s="81">
        <f>+F1108/C1108*100</f>
        <v>98.1793842034806</v>
      </c>
      <c r="L1108" s="81">
        <f>+G1108/C1108*100</f>
        <v>98.1793842034806</v>
      </c>
      <c r="M1108" s="81">
        <f>+H1108/C1108*100</f>
        <v>1.820615796519411</v>
      </c>
      <c r="N1108" s="20"/>
      <c r="O1108" s="33"/>
      <c r="P1108" s="38"/>
      <c r="Q1108" s="33"/>
      <c r="R1108" s="38"/>
      <c r="S1108" s="41"/>
      <c r="T1108" s="2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</row>
    <row r="1109" spans="1:44" ht="18.75">
      <c r="A1109" s="49"/>
      <c r="B1109" s="64" t="s">
        <v>13</v>
      </c>
      <c r="C1109" s="108">
        <f aca="true" t="shared" si="529" ref="C1109:H1109">SUM(C1106:C1108)</f>
        <v>12055800</v>
      </c>
      <c r="D1109" s="108">
        <f t="shared" si="529"/>
        <v>0</v>
      </c>
      <c r="E1109" s="108">
        <f t="shared" si="529"/>
        <v>3285494</v>
      </c>
      <c r="F1109" s="108">
        <f t="shared" si="529"/>
        <v>7025547.48</v>
      </c>
      <c r="G1109" s="108">
        <f t="shared" si="529"/>
        <v>10311041.48</v>
      </c>
      <c r="H1109" s="108">
        <f t="shared" si="529"/>
        <v>1744758.5199999996</v>
      </c>
      <c r="I1109" s="108">
        <f>+D1109/C1109*100</f>
        <v>0</v>
      </c>
      <c r="J1109" s="108">
        <f>+E1109/C1109*100</f>
        <v>27.252393039035155</v>
      </c>
      <c r="K1109" s="108">
        <f>+F1109/C1109*100</f>
        <v>58.27524909172349</v>
      </c>
      <c r="L1109" s="108">
        <f>+G1109/C1109*100</f>
        <v>85.52764213075864</v>
      </c>
      <c r="M1109" s="108">
        <f>+H1109/C1109*100</f>
        <v>14.472357869241357</v>
      </c>
      <c r="N1109" s="20"/>
      <c r="O1109" s="16"/>
      <c r="P1109" s="42"/>
      <c r="Q1109" s="16"/>
      <c r="R1109" s="16"/>
      <c r="S1109" s="33"/>
      <c r="T1109" s="36"/>
      <c r="U1109" s="36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</row>
    <row r="1110" spans="1:44" ht="18.75">
      <c r="A1110" s="49"/>
      <c r="B1110" s="17" t="s">
        <v>133</v>
      </c>
      <c r="C1110" s="70"/>
      <c r="D1110" s="70"/>
      <c r="E1110" s="70"/>
      <c r="F1110" s="70"/>
      <c r="G1110" s="72"/>
      <c r="H1110" s="72"/>
      <c r="I1110" s="73"/>
      <c r="J1110" s="72"/>
      <c r="K1110" s="72"/>
      <c r="L1110" s="72"/>
      <c r="M1110" s="72"/>
      <c r="N1110" s="20"/>
      <c r="O1110" s="33"/>
      <c r="P1110" s="38"/>
      <c r="Q1110" s="33"/>
      <c r="R1110" s="38"/>
      <c r="S1110" s="34"/>
      <c r="T1110" s="34"/>
      <c r="U1110" s="34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</row>
    <row r="1111" spans="1:44" ht="18.75">
      <c r="A1111" s="49"/>
      <c r="B1111" s="43" t="s">
        <v>110</v>
      </c>
      <c r="C1111" s="74"/>
      <c r="D1111" s="74"/>
      <c r="E1111" s="74"/>
      <c r="F1111" s="74"/>
      <c r="G1111" s="76"/>
      <c r="H1111" s="76"/>
      <c r="I1111" s="77"/>
      <c r="J1111" s="76"/>
      <c r="K1111" s="76"/>
      <c r="L1111" s="76"/>
      <c r="M1111" s="76"/>
      <c r="N1111" s="20"/>
      <c r="O1111" s="33"/>
      <c r="P1111" s="38"/>
      <c r="Q1111" s="33"/>
      <c r="R1111" s="38"/>
      <c r="S1111" s="34"/>
      <c r="T1111" s="34"/>
      <c r="U1111" s="34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</row>
    <row r="1112" spans="1:44" ht="18.75">
      <c r="A1112" s="49"/>
      <c r="B1112" s="60" t="s">
        <v>19</v>
      </c>
      <c r="C1112" s="78">
        <f>+'[2]สคร.2_39'!AE$354</f>
        <v>0</v>
      </c>
      <c r="D1112" s="78">
        <f>+'[2]สคร.2_39'!AF$354</f>
        <v>0</v>
      </c>
      <c r="E1112" s="78">
        <f>+'[2]สคร.2_39'!AG$354</f>
        <v>0</v>
      </c>
      <c r="F1112" s="78">
        <f>+'[2]สคร.2_39'!AH$354</f>
        <v>0</v>
      </c>
      <c r="G1112" s="85">
        <f>+D1112+E1112+F1112</f>
        <v>0</v>
      </c>
      <c r="H1112" s="85">
        <f>+C1112-D1112-E1112-F1112</f>
        <v>0</v>
      </c>
      <c r="I1112" s="86" t="e">
        <f>+D1112/C1112*100</f>
        <v>#DIV/0!</v>
      </c>
      <c r="J1112" s="81" t="e">
        <f>+E1112/C1112*100</f>
        <v>#DIV/0!</v>
      </c>
      <c r="K1112" s="87" t="e">
        <f>+F1112/C1112*100</f>
        <v>#DIV/0!</v>
      </c>
      <c r="L1112" s="87" t="e">
        <f>+G1112/C1112*100</f>
        <v>#DIV/0!</v>
      </c>
      <c r="M1112" s="87" t="e">
        <f>+H1112/C1112*100</f>
        <v>#DIV/0!</v>
      </c>
      <c r="N1112" s="20"/>
      <c r="O1112" s="33"/>
      <c r="P1112" s="38"/>
      <c r="Q1112" s="33"/>
      <c r="R1112" s="38"/>
      <c r="S1112" s="34"/>
      <c r="T1112" s="34"/>
      <c r="U1112" s="34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</row>
    <row r="1113" spans="1:44" ht="18.75">
      <c r="A1113" s="49"/>
      <c r="B1113" s="64" t="s">
        <v>13</v>
      </c>
      <c r="C1113" s="82">
        <f aca="true" t="shared" si="530" ref="C1113:H1113">SUM(C1112:C1112)</f>
        <v>0</v>
      </c>
      <c r="D1113" s="82">
        <f t="shared" si="530"/>
        <v>0</v>
      </c>
      <c r="E1113" s="82">
        <f t="shared" si="530"/>
        <v>0</v>
      </c>
      <c r="F1113" s="82">
        <f t="shared" si="530"/>
        <v>0</v>
      </c>
      <c r="G1113" s="82">
        <f t="shared" si="530"/>
        <v>0</v>
      </c>
      <c r="H1113" s="82">
        <f t="shared" si="530"/>
        <v>0</v>
      </c>
      <c r="I1113" s="83" t="e">
        <f>+D1113/C1113*100</f>
        <v>#DIV/0!</v>
      </c>
      <c r="J1113" s="84" t="e">
        <f>+E1113/C1113*100</f>
        <v>#DIV/0!</v>
      </c>
      <c r="K1113" s="84" t="e">
        <f>+F1113/C1113*100</f>
        <v>#DIV/0!</v>
      </c>
      <c r="L1113" s="84" t="e">
        <f>+G1113/C1113*100</f>
        <v>#DIV/0!</v>
      </c>
      <c r="M1113" s="84" t="e">
        <f>+H1113/C1113*100</f>
        <v>#DIV/0!</v>
      </c>
      <c r="N1113" s="20"/>
      <c r="O1113" s="33"/>
      <c r="P1113" s="38"/>
      <c r="Q1113" s="33"/>
      <c r="R1113" s="38"/>
      <c r="S1113" s="34"/>
      <c r="T1113" s="34"/>
      <c r="U1113" s="34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</row>
    <row r="1114" spans="1:44" ht="18.75">
      <c r="A1114" s="49"/>
      <c r="B1114" s="43" t="s">
        <v>130</v>
      </c>
      <c r="C1114" s="74"/>
      <c r="D1114" s="74"/>
      <c r="E1114" s="74"/>
      <c r="F1114" s="74"/>
      <c r="G1114" s="76"/>
      <c r="H1114" s="76"/>
      <c r="I1114" s="77"/>
      <c r="J1114" s="76"/>
      <c r="K1114" s="76"/>
      <c r="L1114" s="76"/>
      <c r="M1114" s="76"/>
      <c r="N1114" s="20"/>
      <c r="O1114" s="33"/>
      <c r="P1114" s="38"/>
      <c r="Q1114" s="33"/>
      <c r="R1114" s="38"/>
      <c r="S1114" s="34"/>
      <c r="T1114" s="34"/>
      <c r="U1114" s="34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</row>
    <row r="1115" spans="1:44" ht="18.75">
      <c r="A1115" s="49"/>
      <c r="B1115" s="60" t="s">
        <v>19</v>
      </c>
      <c r="C1115" s="78">
        <f>+'[2]สคร.2_39'!AE$379</f>
        <v>0</v>
      </c>
      <c r="D1115" s="78">
        <f>+'[2]สคร.2_39'!AF$379</f>
        <v>0</v>
      </c>
      <c r="E1115" s="78">
        <f>+'[2]สคร.2_39'!AG$379</f>
        <v>0</v>
      </c>
      <c r="F1115" s="78">
        <f>+'[2]สคร.2_39'!AH$379</f>
        <v>0</v>
      </c>
      <c r="G1115" s="85">
        <f>+D1115+E1115+F1115</f>
        <v>0</v>
      </c>
      <c r="H1115" s="85">
        <f>+C1115-D1115-E1115-F1115</f>
        <v>0</v>
      </c>
      <c r="I1115" s="86" t="e">
        <f>+D1115/C1115*100</f>
        <v>#DIV/0!</v>
      </c>
      <c r="J1115" s="81" t="e">
        <f>+E1115/C1115*100</f>
        <v>#DIV/0!</v>
      </c>
      <c r="K1115" s="81" t="e">
        <f>+F1115/C1115*100</f>
        <v>#DIV/0!</v>
      </c>
      <c r="L1115" s="81" t="e">
        <f>+G1115/C1115*100</f>
        <v>#DIV/0!</v>
      </c>
      <c r="M1115" s="81" t="e">
        <f>+H1115/C1115*100</f>
        <v>#DIV/0!</v>
      </c>
      <c r="N1115" s="20"/>
      <c r="O1115" s="33"/>
      <c r="P1115" s="38"/>
      <c r="Q1115" s="33"/>
      <c r="R1115" s="38"/>
      <c r="S1115" s="34"/>
      <c r="T1115" s="34"/>
      <c r="U1115" s="34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</row>
    <row r="1116" spans="1:44" ht="18.75">
      <c r="A1116" s="49"/>
      <c r="B1116" s="61" t="s">
        <v>20</v>
      </c>
      <c r="C1116" s="78">
        <f>+'[2]สคร.2_39'!AE$380</f>
        <v>0</v>
      </c>
      <c r="D1116" s="78">
        <f>+'[2]สคร.2_39'!AF$380</f>
        <v>0</v>
      </c>
      <c r="E1116" s="78">
        <f>+'[2]สคร.2_39'!AG$380</f>
        <v>0</v>
      </c>
      <c r="F1116" s="78">
        <f>+'[2]สคร.2_39'!AH$380</f>
        <v>0</v>
      </c>
      <c r="G1116" s="79">
        <f>+D1116+E1116+F1116</f>
        <v>0</v>
      </c>
      <c r="H1116" s="79">
        <f>+C1116-D1116-E1116-F1116</f>
        <v>0</v>
      </c>
      <c r="I1116" s="80" t="e">
        <f>+D1116/C1116*100</f>
        <v>#DIV/0!</v>
      </c>
      <c r="J1116" s="81" t="e">
        <f>+E1116/C1116*100</f>
        <v>#DIV/0!</v>
      </c>
      <c r="K1116" s="81" t="e">
        <f>+F1116/C1116*100</f>
        <v>#DIV/0!</v>
      </c>
      <c r="L1116" s="81" t="e">
        <f>+G1116/C1116*100</f>
        <v>#DIV/0!</v>
      </c>
      <c r="M1116" s="81" t="e">
        <f>+H1116/C1116*100</f>
        <v>#DIV/0!</v>
      </c>
      <c r="N1116" s="20"/>
      <c r="O1116" s="33"/>
      <c r="P1116" s="38"/>
      <c r="Q1116" s="33"/>
      <c r="R1116" s="38"/>
      <c r="S1116" s="34"/>
      <c r="T1116" s="34"/>
      <c r="U1116" s="34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</row>
    <row r="1117" spans="1:44" ht="18.75">
      <c r="A1117" s="49"/>
      <c r="B1117" s="64" t="s">
        <v>13</v>
      </c>
      <c r="C1117" s="82">
        <f aca="true" t="shared" si="531" ref="C1117:H1117">SUM(C1115:C1116)</f>
        <v>0</v>
      </c>
      <c r="D1117" s="82">
        <f t="shared" si="531"/>
        <v>0</v>
      </c>
      <c r="E1117" s="82">
        <f t="shared" si="531"/>
        <v>0</v>
      </c>
      <c r="F1117" s="82">
        <f t="shared" si="531"/>
        <v>0</v>
      </c>
      <c r="G1117" s="82">
        <f t="shared" si="531"/>
        <v>0</v>
      </c>
      <c r="H1117" s="82">
        <f t="shared" si="531"/>
        <v>0</v>
      </c>
      <c r="I1117" s="83" t="e">
        <f>+D1117/C1117*100</f>
        <v>#DIV/0!</v>
      </c>
      <c r="J1117" s="84" t="e">
        <f>+E1117/C1117*100</f>
        <v>#DIV/0!</v>
      </c>
      <c r="K1117" s="84" t="e">
        <f>+F1117/C1117*100</f>
        <v>#DIV/0!</v>
      </c>
      <c r="L1117" s="84" t="e">
        <f>+G1117/C1117*100</f>
        <v>#DIV/0!</v>
      </c>
      <c r="M1117" s="84" t="e">
        <f>+H1117/C1117*100</f>
        <v>#DIV/0!</v>
      </c>
      <c r="N1117" s="20"/>
      <c r="O1117" s="33"/>
      <c r="P1117" s="38"/>
      <c r="Q1117" s="33"/>
      <c r="R1117" s="38"/>
      <c r="S1117" s="34"/>
      <c r="T1117" s="34"/>
      <c r="U1117" s="34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</row>
    <row r="1118" spans="1:44" ht="18.75">
      <c r="A1118" s="49"/>
      <c r="B1118" s="17" t="s">
        <v>128</v>
      </c>
      <c r="C1118" s="88"/>
      <c r="D1118" s="88"/>
      <c r="E1118" s="88"/>
      <c r="F1118" s="88"/>
      <c r="G1118" s="89"/>
      <c r="H1118" s="89"/>
      <c r="I1118" s="90"/>
      <c r="J1118" s="89"/>
      <c r="K1118" s="89"/>
      <c r="L1118" s="89"/>
      <c r="M1118" s="89"/>
      <c r="N1118" s="20"/>
      <c r="O1118" s="33"/>
      <c r="P1118" s="38"/>
      <c r="Q1118" s="33"/>
      <c r="R1118" s="38"/>
      <c r="S1118" s="34"/>
      <c r="T1118" s="34"/>
      <c r="U1118" s="34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</row>
    <row r="1119" spans="1:44" ht="18.75">
      <c r="A1119" s="49"/>
      <c r="B1119" s="43" t="s">
        <v>129</v>
      </c>
      <c r="C1119" s="91"/>
      <c r="D1119" s="91"/>
      <c r="E1119" s="91"/>
      <c r="F1119" s="91"/>
      <c r="G1119" s="92"/>
      <c r="H1119" s="92"/>
      <c r="I1119" s="93"/>
      <c r="J1119" s="92"/>
      <c r="K1119" s="92"/>
      <c r="L1119" s="92"/>
      <c r="M1119" s="92"/>
      <c r="N1119" s="20"/>
      <c r="O1119" s="33"/>
      <c r="P1119" s="38"/>
      <c r="Q1119" s="33"/>
      <c r="R1119" s="38"/>
      <c r="S1119" s="34"/>
      <c r="T1119" s="34"/>
      <c r="U1119" s="34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</row>
    <row r="1120" spans="1:44" ht="18.75">
      <c r="A1120" s="49"/>
      <c r="B1120" s="66" t="s">
        <v>18</v>
      </c>
      <c r="C1120" s="94">
        <f>+'[2]สคร.2_39'!AE$402</f>
        <v>5304500</v>
      </c>
      <c r="D1120" s="94">
        <f>+'[2]สคร.2_39'!AF$402</f>
        <v>0</v>
      </c>
      <c r="E1120" s="94">
        <f>+'[2]สคร.2_39'!AG$402</f>
        <v>0</v>
      </c>
      <c r="F1120" s="94">
        <f>+'[2]สคร.2_39'!AH$402</f>
        <v>3532452.26</v>
      </c>
      <c r="G1120" s="95">
        <f>+D1120+E1120+F1120</f>
        <v>3532452.26</v>
      </c>
      <c r="H1120" s="95">
        <f>+C1120-D1120-E1120-F1120</f>
        <v>1772047.7400000002</v>
      </c>
      <c r="I1120" s="96">
        <f>+D1120/C1120*100</f>
        <v>0</v>
      </c>
      <c r="J1120" s="95">
        <f>+E1120/C1120*100</f>
        <v>0</v>
      </c>
      <c r="K1120" s="95">
        <f>+F1120/C1120*100</f>
        <v>66.5935009897257</v>
      </c>
      <c r="L1120" s="95">
        <f>+G1120/C1120*100</f>
        <v>66.5935009897257</v>
      </c>
      <c r="M1120" s="95">
        <f>+H1120/C1120*100</f>
        <v>33.406499010274295</v>
      </c>
      <c r="N1120" s="20"/>
      <c r="O1120" s="33"/>
      <c r="P1120" s="38"/>
      <c r="Q1120" s="33"/>
      <c r="R1120" s="38"/>
      <c r="S1120" s="41"/>
      <c r="T1120" s="2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</row>
    <row r="1121" spans="1:44" ht="18.75">
      <c r="A1121" s="49"/>
      <c r="B1121" s="62" t="s">
        <v>19</v>
      </c>
      <c r="C1121" s="97">
        <f>+'[2]สคร.2_39'!AE$403</f>
        <v>1097400</v>
      </c>
      <c r="D1121" s="97">
        <f>+'[2]สคร.2_39'!AF$403</f>
        <v>0</v>
      </c>
      <c r="E1121" s="97">
        <f>+'[2]สคร.2_39'!AG$403</f>
        <v>0</v>
      </c>
      <c r="F1121" s="97">
        <f>+'[2]สคร.2_39'!AH$403</f>
        <v>563642</v>
      </c>
      <c r="G1121" s="98">
        <f>+D1121+E1121+F1121</f>
        <v>563642</v>
      </c>
      <c r="H1121" s="98">
        <f>+C1121-D1121-E1121-F1121</f>
        <v>533758</v>
      </c>
      <c r="I1121" s="80">
        <f>+D1121/C1121*100</f>
        <v>0</v>
      </c>
      <c r="J1121" s="98">
        <f>+E1121/C1121*100</f>
        <v>0</v>
      </c>
      <c r="K1121" s="98">
        <f>+F1121/C1121*100</f>
        <v>51.36158192090395</v>
      </c>
      <c r="L1121" s="98">
        <f>+G1121/C1121*100</f>
        <v>51.36158192090395</v>
      </c>
      <c r="M1121" s="98">
        <f>+H1121/C1121*100</f>
        <v>48.63841807909605</v>
      </c>
      <c r="N1121" s="20"/>
      <c r="O1121" s="16"/>
      <c r="P1121" s="42"/>
      <c r="Q1121" s="16"/>
      <c r="R1121" s="16"/>
      <c r="S1121" s="33"/>
      <c r="T1121" s="36"/>
      <c r="U1121" s="36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</row>
    <row r="1122" spans="1:44" ht="18.75">
      <c r="A1122" s="49"/>
      <c r="B1122" s="65" t="s">
        <v>13</v>
      </c>
      <c r="C1122" s="82">
        <f aca="true" t="shared" si="532" ref="C1122:H1122">SUM(C1120:C1121)</f>
        <v>6401900</v>
      </c>
      <c r="D1122" s="82">
        <f t="shared" si="532"/>
        <v>0</v>
      </c>
      <c r="E1122" s="82">
        <f t="shared" si="532"/>
        <v>0</v>
      </c>
      <c r="F1122" s="82">
        <f t="shared" si="532"/>
        <v>4096094.26</v>
      </c>
      <c r="G1122" s="82">
        <f t="shared" si="532"/>
        <v>4096094.26</v>
      </c>
      <c r="H1122" s="82">
        <f t="shared" si="532"/>
        <v>2305805.74</v>
      </c>
      <c r="I1122" s="99">
        <f>+D1122/C1122*100</f>
        <v>0</v>
      </c>
      <c r="J1122" s="100">
        <f>+E1122/C1122*100</f>
        <v>0</v>
      </c>
      <c r="K1122" s="100">
        <f>+F1122/C1122*100</f>
        <v>63.98247801433949</v>
      </c>
      <c r="L1122" s="100">
        <f>+G1122/C1122*100</f>
        <v>63.98247801433949</v>
      </c>
      <c r="M1122" s="100">
        <f>+H1122/C1122*100</f>
        <v>36.01752198566051</v>
      </c>
      <c r="N1122" s="20"/>
      <c r="O1122" s="16"/>
      <c r="P1122" s="42"/>
      <c r="Q1122" s="16"/>
      <c r="R1122" s="16"/>
      <c r="S1122" s="33"/>
      <c r="T1122" s="36"/>
      <c r="U1122" s="36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</row>
    <row r="1123" spans="1:44" ht="19.5" thickBot="1">
      <c r="A1123" s="49"/>
      <c r="B1123" s="18" t="s">
        <v>132</v>
      </c>
      <c r="C1123" s="101"/>
      <c r="D1123" s="101"/>
      <c r="E1123" s="101"/>
      <c r="F1123" s="101"/>
      <c r="G1123" s="102"/>
      <c r="H1123" s="102"/>
      <c r="I1123" s="103"/>
      <c r="J1123" s="102"/>
      <c r="K1123" s="102"/>
      <c r="L1123" s="102"/>
      <c r="M1123" s="102"/>
      <c r="N1123" s="20"/>
      <c r="O1123" s="16"/>
      <c r="P1123" s="42"/>
      <c r="Q1123" s="16"/>
      <c r="R1123" s="16"/>
      <c r="S1123" s="33"/>
      <c r="T1123" s="36"/>
      <c r="U1123" s="36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</row>
    <row r="1124" spans="1:44" ht="19.5" thickTop="1">
      <c r="A1124" s="50"/>
      <c r="B1124" s="60" t="s">
        <v>18</v>
      </c>
      <c r="C1124" s="78">
        <f aca="true" t="shared" si="533" ref="C1124:H1124">+C1120</f>
        <v>5304500</v>
      </c>
      <c r="D1124" s="78">
        <f t="shared" si="533"/>
        <v>0</v>
      </c>
      <c r="E1124" s="78">
        <f t="shared" si="533"/>
        <v>0</v>
      </c>
      <c r="F1124" s="78">
        <f t="shared" si="533"/>
        <v>3532452.26</v>
      </c>
      <c r="G1124" s="78">
        <f t="shared" si="533"/>
        <v>3532452.26</v>
      </c>
      <c r="H1124" s="78">
        <f t="shared" si="533"/>
        <v>1772047.7400000002</v>
      </c>
      <c r="I1124" s="86">
        <f aca="true" t="shared" si="534" ref="I1124:I1129">+D1124/C1124*100</f>
        <v>0</v>
      </c>
      <c r="J1124" s="81">
        <f aca="true" t="shared" si="535" ref="J1124:J1129">+E1124/C1124*100</f>
        <v>0</v>
      </c>
      <c r="K1124" s="81">
        <f aca="true" t="shared" si="536" ref="K1124:K1129">+F1124/C1124*100</f>
        <v>66.5935009897257</v>
      </c>
      <c r="L1124" s="81">
        <f aca="true" t="shared" si="537" ref="L1124:L1129">+G1124/C1124*100</f>
        <v>66.5935009897257</v>
      </c>
      <c r="M1124" s="81">
        <f aca="true" t="shared" si="538" ref="M1124:M1129">+H1124/C1124*100</f>
        <v>33.406499010274295</v>
      </c>
      <c r="N1124" s="20"/>
      <c r="O1124" s="16"/>
      <c r="P1124" s="42"/>
      <c r="Q1124" s="16"/>
      <c r="R1124" s="16"/>
      <c r="S1124" s="33"/>
      <c r="T1124" s="36"/>
      <c r="U1124" s="36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</row>
    <row r="1125" spans="1:44" ht="18.75">
      <c r="A1125" s="49"/>
      <c r="B1125" s="62" t="s">
        <v>19</v>
      </c>
      <c r="C1125" s="97">
        <f aca="true" t="shared" si="539" ref="C1125:H1125">+C1099+C1106+C1112+C1115+C1121</f>
        <v>14563950</v>
      </c>
      <c r="D1125" s="97">
        <f t="shared" si="539"/>
        <v>0</v>
      </c>
      <c r="E1125" s="97">
        <f t="shared" si="539"/>
        <v>1154270.46</v>
      </c>
      <c r="F1125" s="97">
        <f t="shared" si="539"/>
        <v>9822719.99</v>
      </c>
      <c r="G1125" s="97">
        <f t="shared" si="539"/>
        <v>10976990.45</v>
      </c>
      <c r="H1125" s="97">
        <f t="shared" si="539"/>
        <v>3586959.55</v>
      </c>
      <c r="I1125" s="86">
        <f t="shared" si="534"/>
        <v>0</v>
      </c>
      <c r="J1125" s="81">
        <f t="shared" si="535"/>
        <v>7.925531603720144</v>
      </c>
      <c r="K1125" s="81">
        <f t="shared" si="536"/>
        <v>67.44543884042447</v>
      </c>
      <c r="L1125" s="81">
        <f t="shared" si="537"/>
        <v>75.37097044414462</v>
      </c>
      <c r="M1125" s="81">
        <f t="shared" si="538"/>
        <v>24.629029555855382</v>
      </c>
      <c r="N1125" s="20"/>
      <c r="O1125" s="16"/>
      <c r="P1125" s="42"/>
      <c r="Q1125" s="16"/>
      <c r="R1125" s="16"/>
      <c r="S1125" s="33"/>
      <c r="T1125" s="36"/>
      <c r="U1125" s="36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</row>
    <row r="1126" spans="1:44" ht="18.75">
      <c r="A1126" s="49"/>
      <c r="B1126" s="61" t="s">
        <v>20</v>
      </c>
      <c r="C1126" s="104">
        <f aca="true" t="shared" si="540" ref="C1126:H1126">+C1100+C1107+C1116</f>
        <v>5006278</v>
      </c>
      <c r="D1126" s="104">
        <f t="shared" si="540"/>
        <v>0</v>
      </c>
      <c r="E1126" s="104">
        <f t="shared" si="540"/>
        <v>2910400</v>
      </c>
      <c r="F1126" s="104">
        <f t="shared" si="540"/>
        <v>925878</v>
      </c>
      <c r="G1126" s="104">
        <f t="shared" si="540"/>
        <v>3836278</v>
      </c>
      <c r="H1126" s="104">
        <f t="shared" si="540"/>
        <v>1170000</v>
      </c>
      <c r="I1126" s="104">
        <f t="shared" si="534"/>
        <v>0</v>
      </c>
      <c r="J1126" s="104">
        <f t="shared" si="535"/>
        <v>58.13500568685958</v>
      </c>
      <c r="K1126" s="104">
        <f t="shared" si="536"/>
        <v>18.494338508568642</v>
      </c>
      <c r="L1126" s="104">
        <f t="shared" si="537"/>
        <v>76.62934419542822</v>
      </c>
      <c r="M1126" s="104">
        <f t="shared" si="538"/>
        <v>23.37065580457178</v>
      </c>
      <c r="N1126" s="20"/>
      <c r="O1126" s="16"/>
      <c r="P1126" s="42"/>
      <c r="Q1126" s="16"/>
      <c r="R1126" s="16"/>
      <c r="S1126" s="33"/>
      <c r="T1126" s="36"/>
      <c r="U1126" s="36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</row>
    <row r="1127" spans="1:44" ht="18.75">
      <c r="A1127" s="49"/>
      <c r="B1127" s="62" t="s">
        <v>21</v>
      </c>
      <c r="C1127" s="97">
        <f aca="true" t="shared" si="541" ref="C1127:H1127">+C1101+C1108</f>
        <v>4832250</v>
      </c>
      <c r="D1127" s="97">
        <f t="shared" si="541"/>
        <v>0</v>
      </c>
      <c r="E1127" s="97">
        <f t="shared" si="541"/>
        <v>0</v>
      </c>
      <c r="F1127" s="97">
        <f t="shared" si="541"/>
        <v>3287591</v>
      </c>
      <c r="G1127" s="97">
        <f t="shared" si="541"/>
        <v>3287591</v>
      </c>
      <c r="H1127" s="97">
        <f t="shared" si="541"/>
        <v>1544659</v>
      </c>
      <c r="I1127" s="86">
        <f t="shared" si="534"/>
        <v>0</v>
      </c>
      <c r="J1127" s="81">
        <f t="shared" si="535"/>
        <v>0</v>
      </c>
      <c r="K1127" s="81">
        <f t="shared" si="536"/>
        <v>68.03437322158415</v>
      </c>
      <c r="L1127" s="81">
        <f t="shared" si="537"/>
        <v>68.03437322158415</v>
      </c>
      <c r="M1127" s="81">
        <f t="shared" si="538"/>
        <v>31.96562677841585</v>
      </c>
      <c r="N1127" s="20"/>
      <c r="O1127" s="16"/>
      <c r="P1127" s="42"/>
      <c r="Q1127" s="16"/>
      <c r="R1127" s="16"/>
      <c r="S1127" s="33"/>
      <c r="T1127" s="36"/>
      <c r="U1127" s="36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</row>
    <row r="1128" spans="1:44" ht="18.75">
      <c r="A1128" s="49"/>
      <c r="B1128" s="67" t="s">
        <v>22</v>
      </c>
      <c r="C1128" s="105">
        <f aca="true" t="shared" si="542" ref="C1128:H1128">+C1102</f>
        <v>0</v>
      </c>
      <c r="D1128" s="105">
        <f t="shared" si="542"/>
        <v>0</v>
      </c>
      <c r="E1128" s="105">
        <f t="shared" si="542"/>
        <v>0</v>
      </c>
      <c r="F1128" s="105">
        <f t="shared" si="542"/>
        <v>0</v>
      </c>
      <c r="G1128" s="105">
        <f t="shared" si="542"/>
        <v>0</v>
      </c>
      <c r="H1128" s="105">
        <f t="shared" si="542"/>
        <v>0</v>
      </c>
      <c r="I1128" s="86" t="e">
        <f t="shared" si="534"/>
        <v>#DIV/0!</v>
      </c>
      <c r="J1128" s="81" t="e">
        <f t="shared" si="535"/>
        <v>#DIV/0!</v>
      </c>
      <c r="K1128" s="81" t="e">
        <f t="shared" si="536"/>
        <v>#DIV/0!</v>
      </c>
      <c r="L1128" s="81" t="e">
        <f t="shared" si="537"/>
        <v>#DIV/0!</v>
      </c>
      <c r="M1128" s="81" t="e">
        <f t="shared" si="538"/>
        <v>#DIV/0!</v>
      </c>
      <c r="N1128" s="20"/>
      <c r="O1128" s="33"/>
      <c r="P1128" s="38"/>
      <c r="Q1128" s="33"/>
      <c r="R1128" s="38"/>
      <c r="S1128" s="34"/>
      <c r="T1128" s="34"/>
      <c r="U1128" s="34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</row>
    <row r="1129" spans="1:44" ht="19.5" thickBot="1">
      <c r="A1129" s="109"/>
      <c r="B1129" s="68" t="s">
        <v>14</v>
      </c>
      <c r="C1129" s="106">
        <f aca="true" t="shared" si="543" ref="C1129:H1129">SUM(C1124:C1128)</f>
        <v>29706978</v>
      </c>
      <c r="D1129" s="106">
        <f t="shared" si="543"/>
        <v>0</v>
      </c>
      <c r="E1129" s="106">
        <f t="shared" si="543"/>
        <v>4064670.46</v>
      </c>
      <c r="F1129" s="106">
        <f t="shared" si="543"/>
        <v>17568641.25</v>
      </c>
      <c r="G1129" s="106">
        <f t="shared" si="543"/>
        <v>21633311.71</v>
      </c>
      <c r="H1129" s="106">
        <f t="shared" si="543"/>
        <v>8073666.29</v>
      </c>
      <c r="I1129" s="106">
        <f t="shared" si="534"/>
        <v>0</v>
      </c>
      <c r="J1129" s="106">
        <f t="shared" si="535"/>
        <v>13.682544417678566</v>
      </c>
      <c r="K1129" s="106">
        <f t="shared" si="536"/>
        <v>59.13977938112722</v>
      </c>
      <c r="L1129" s="107">
        <f t="shared" si="537"/>
        <v>72.82232379880578</v>
      </c>
      <c r="M1129" s="106">
        <f t="shared" si="538"/>
        <v>27.177676201194213</v>
      </c>
      <c r="N1129" s="20"/>
      <c r="O1129" s="33"/>
      <c r="P1129" s="38"/>
      <c r="Q1129" s="33"/>
      <c r="R1129" s="38"/>
      <c r="S1129" s="34"/>
      <c r="T1129" s="34"/>
      <c r="U1129" s="34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</row>
    <row r="1130" spans="1:44" ht="19.5" thickTop="1">
      <c r="A1130" s="69" t="s">
        <v>34</v>
      </c>
      <c r="B1130" s="17" t="s">
        <v>42</v>
      </c>
      <c r="C1130" s="71"/>
      <c r="D1130" s="71"/>
      <c r="E1130" s="71"/>
      <c r="F1130" s="71"/>
      <c r="G1130" s="72"/>
      <c r="H1130" s="72"/>
      <c r="I1130" s="73"/>
      <c r="J1130" s="72"/>
      <c r="K1130" s="72"/>
      <c r="L1130" s="72"/>
      <c r="M1130" s="58"/>
      <c r="N1130" s="20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</row>
    <row r="1131" spans="1:44" ht="18.75">
      <c r="A1131" s="48" t="s">
        <v>76</v>
      </c>
      <c r="B1131" s="43" t="s">
        <v>108</v>
      </c>
      <c r="C1131" s="75"/>
      <c r="D1131" s="75"/>
      <c r="E1131" s="75"/>
      <c r="F1131" s="75"/>
      <c r="G1131" s="76"/>
      <c r="H1131" s="76"/>
      <c r="I1131" s="77"/>
      <c r="J1131" s="76"/>
      <c r="K1131" s="76"/>
      <c r="L1131" s="76"/>
      <c r="M1131" s="59"/>
      <c r="N1131" s="20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</row>
    <row r="1132" spans="1:44" ht="18.75">
      <c r="A1132" s="55"/>
      <c r="B1132" s="60" t="s">
        <v>19</v>
      </c>
      <c r="C1132" s="78">
        <f>+'[2]สคร.3_36'!$E$281</f>
        <v>2795300</v>
      </c>
      <c r="D1132" s="78">
        <f>+'[2]สคร.3_36'!$F$281</f>
        <v>0</v>
      </c>
      <c r="E1132" s="78">
        <f>+'[2]สคร.3_36'!$G$281</f>
        <v>0</v>
      </c>
      <c r="F1132" s="78">
        <f>+'[2]สคร.3_36'!$H$281</f>
        <v>2141364.27</v>
      </c>
      <c r="G1132" s="85">
        <f>+D1132+E1132+F1132</f>
        <v>2141364.27</v>
      </c>
      <c r="H1132" s="81">
        <f>+C1132-D1132-E1132-F1132</f>
        <v>653935.73</v>
      </c>
      <c r="I1132" s="86">
        <f>+D1132/C1132*100</f>
        <v>0</v>
      </c>
      <c r="J1132" s="81">
        <f>+E1132/C1132*100</f>
        <v>0</v>
      </c>
      <c r="K1132" s="98">
        <f>+F1132/C1132*100</f>
        <v>76.60588380495832</v>
      </c>
      <c r="L1132" s="81">
        <f>+G1132/C1132*100</f>
        <v>76.60588380495832</v>
      </c>
      <c r="M1132" s="81">
        <f>+H1132/C1132*100</f>
        <v>23.394116195041676</v>
      </c>
      <c r="N1132" s="39"/>
      <c r="O1132" s="40"/>
      <c r="P1132" s="40"/>
      <c r="Q1132" s="40"/>
      <c r="R1132" s="40"/>
      <c r="S1132" s="41"/>
      <c r="T1132" s="41"/>
      <c r="U1132" s="41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</row>
    <row r="1133" spans="1:44" ht="18.75">
      <c r="A1133" s="56"/>
      <c r="B1133" s="61" t="s">
        <v>20</v>
      </c>
      <c r="C1133" s="97">
        <f>+'[2]สคร.3_36'!$E$282</f>
        <v>24636100</v>
      </c>
      <c r="D1133" s="97">
        <f>+'[2]สคร.3_36'!$F$282</f>
        <v>0</v>
      </c>
      <c r="E1133" s="97">
        <f>+'[2]สคร.3_36'!$G$282</f>
        <v>508100</v>
      </c>
      <c r="F1133" s="97">
        <f>+'[2]สคร.3_36'!$H$282</f>
        <v>435500</v>
      </c>
      <c r="G1133" s="79">
        <f>+D1133+E1133+F1133</f>
        <v>943600</v>
      </c>
      <c r="H1133" s="98">
        <f>+C1133-D1133-E1133-F1133</f>
        <v>23692500</v>
      </c>
      <c r="I1133" s="80">
        <f>+D1133/C1133*100</f>
        <v>0</v>
      </c>
      <c r="J1133" s="98">
        <f>+E1133/C1133*100</f>
        <v>2.06242059416872</v>
      </c>
      <c r="K1133" s="98">
        <f>+F1133/C1133*100</f>
        <v>1.7677310938013728</v>
      </c>
      <c r="L1133" s="98">
        <f>+G1133/C1133*100</f>
        <v>3.8301516879700923</v>
      </c>
      <c r="M1133" s="98">
        <f>+H1133/C1133*100</f>
        <v>96.1698483120299</v>
      </c>
      <c r="N1133" s="39"/>
      <c r="O1133" s="40"/>
      <c r="P1133" s="40"/>
      <c r="Q1133" s="40"/>
      <c r="R1133" s="40"/>
      <c r="S1133" s="41"/>
      <c r="T1133" s="41"/>
      <c r="U1133" s="41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</row>
    <row r="1134" spans="1:44" ht="18.75">
      <c r="A1134" s="49"/>
      <c r="B1134" s="62" t="s">
        <v>21</v>
      </c>
      <c r="C1134" s="97">
        <f>+'[2]สคร.3_36'!$E$283</f>
        <v>3889750</v>
      </c>
      <c r="D1134" s="97">
        <f>+'[2]สคร.3_36'!$F$283</f>
        <v>0</v>
      </c>
      <c r="E1134" s="97">
        <f>+'[2]สคร.3_36'!$G$283</f>
        <v>0</v>
      </c>
      <c r="F1134" s="97">
        <f>+'[2]สคร.3_36'!$H$283</f>
        <v>1833966.45</v>
      </c>
      <c r="G1134" s="79">
        <f>+D1134+E1134+F1134</f>
        <v>1833966.45</v>
      </c>
      <c r="H1134" s="98">
        <f>+C1134-D1134-E1134-F1134</f>
        <v>2055783.55</v>
      </c>
      <c r="I1134" s="80">
        <f>+D1134/C1134*100</f>
        <v>0</v>
      </c>
      <c r="J1134" s="98">
        <f>+E1134/C1134*100</f>
        <v>0</v>
      </c>
      <c r="K1134" s="98">
        <f>+F1134/C1134*100</f>
        <v>47.14869721704479</v>
      </c>
      <c r="L1134" s="98">
        <f>+G1134/C1134*100</f>
        <v>47.14869721704479</v>
      </c>
      <c r="M1134" s="98">
        <f>+H1134/C1134*100</f>
        <v>52.8513027829552</v>
      </c>
      <c r="N1134" s="39"/>
      <c r="O1134" s="40"/>
      <c r="P1134" s="40"/>
      <c r="Q1134" s="40"/>
      <c r="R1134" s="40"/>
      <c r="S1134" s="41"/>
      <c r="T1134" s="41"/>
      <c r="U1134" s="41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</row>
    <row r="1135" spans="1:44" ht="18.75">
      <c r="A1135" s="49"/>
      <c r="B1135" s="63" t="s">
        <v>22</v>
      </c>
      <c r="C1135" s="97">
        <f>+'[2]สคร.3_36'!$E$284</f>
        <v>0</v>
      </c>
      <c r="D1135" s="97">
        <f>+'[2]สคร.3_36'!$F$284</f>
        <v>0</v>
      </c>
      <c r="E1135" s="97">
        <f>+'[2]สคร.3_36'!$G$284</f>
        <v>0</v>
      </c>
      <c r="F1135" s="97">
        <f>+'[2]สคร.3_36'!$H$284</f>
        <v>0</v>
      </c>
      <c r="G1135" s="79">
        <f>+D1135+E1135+F1135</f>
        <v>0</v>
      </c>
      <c r="H1135" s="98">
        <f>+C1135-D1135-E1135-F1135</f>
        <v>0</v>
      </c>
      <c r="I1135" s="80" t="e">
        <f>+D1135/C1135*100</f>
        <v>#DIV/0!</v>
      </c>
      <c r="J1135" s="98" t="e">
        <f>+E1135/C1135*100</f>
        <v>#DIV/0!</v>
      </c>
      <c r="K1135" s="98" t="e">
        <f>+F1135/C1135*100</f>
        <v>#DIV/0!</v>
      </c>
      <c r="L1135" s="98" t="e">
        <f>+G1135/C1135*100</f>
        <v>#DIV/0!</v>
      </c>
      <c r="M1135" s="98" t="e">
        <f>+H1135/C1135*100</f>
        <v>#DIV/0!</v>
      </c>
      <c r="N1135" s="39"/>
      <c r="O1135" s="40"/>
      <c r="P1135" s="40"/>
      <c r="Q1135" s="40"/>
      <c r="R1135" s="40"/>
      <c r="S1135" s="41"/>
      <c r="T1135" s="41"/>
      <c r="U1135" s="41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</row>
    <row r="1136" spans="1:44" ht="18.75">
      <c r="A1136" s="49"/>
      <c r="B1136" s="64" t="s">
        <v>13</v>
      </c>
      <c r="C1136" s="108">
        <f aca="true" t="shared" si="544" ref="C1136:H1136">SUM(C1132:C1135)</f>
        <v>31321150</v>
      </c>
      <c r="D1136" s="108">
        <f t="shared" si="544"/>
        <v>0</v>
      </c>
      <c r="E1136" s="108">
        <f t="shared" si="544"/>
        <v>508100</v>
      </c>
      <c r="F1136" s="108">
        <f t="shared" si="544"/>
        <v>4410830.72</v>
      </c>
      <c r="G1136" s="108">
        <f t="shared" si="544"/>
        <v>4918930.72</v>
      </c>
      <c r="H1136" s="108">
        <f t="shared" si="544"/>
        <v>26402219.28</v>
      </c>
      <c r="I1136" s="108">
        <f>+D1136/C1136*100</f>
        <v>0</v>
      </c>
      <c r="J1136" s="108">
        <f>+E1136/C1136*100</f>
        <v>1.6222265146713961</v>
      </c>
      <c r="K1136" s="108">
        <f>+F1136/C1136*100</f>
        <v>14.082595051586546</v>
      </c>
      <c r="L1136" s="108">
        <f>+G1136/C1136*100</f>
        <v>15.704821566257943</v>
      </c>
      <c r="M1136" s="108">
        <f>+H1136/C1136*100</f>
        <v>84.29517843374205</v>
      </c>
      <c r="N1136" s="20"/>
      <c r="O1136" s="16"/>
      <c r="P1136" s="42"/>
      <c r="Q1136" s="16"/>
      <c r="R1136" s="16"/>
      <c r="S1136" s="25"/>
      <c r="T1136" s="24"/>
      <c r="U1136" s="24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</row>
    <row r="1137" spans="1:44" ht="18.75">
      <c r="A1137" s="49"/>
      <c r="B1137" s="17" t="s">
        <v>109</v>
      </c>
      <c r="C1137" s="71"/>
      <c r="D1137" s="71"/>
      <c r="E1137" s="71"/>
      <c r="F1137" s="71"/>
      <c r="G1137" s="72"/>
      <c r="H1137" s="72"/>
      <c r="I1137" s="73"/>
      <c r="J1137" s="72"/>
      <c r="K1137" s="72"/>
      <c r="L1137" s="72"/>
      <c r="M1137" s="72"/>
      <c r="N1137" s="20"/>
      <c r="O1137" s="33"/>
      <c r="P1137" s="38"/>
      <c r="Q1137" s="33"/>
      <c r="R1137" s="38"/>
      <c r="S1137" s="41"/>
      <c r="T1137" s="2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</row>
    <row r="1138" spans="1:44" ht="18.75">
      <c r="A1138" s="49"/>
      <c r="B1138" s="43" t="s">
        <v>107</v>
      </c>
      <c r="C1138" s="75"/>
      <c r="D1138" s="75"/>
      <c r="E1138" s="75"/>
      <c r="F1138" s="75"/>
      <c r="G1138" s="76"/>
      <c r="H1138" s="76"/>
      <c r="I1138" s="77"/>
      <c r="J1138" s="76"/>
      <c r="K1138" s="76"/>
      <c r="L1138" s="76"/>
      <c r="M1138" s="76"/>
      <c r="N1138" s="20"/>
      <c r="O1138" s="33"/>
      <c r="P1138" s="38"/>
      <c r="Q1138" s="33"/>
      <c r="R1138" s="38"/>
      <c r="S1138" s="41"/>
      <c r="T1138" s="2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</row>
    <row r="1139" spans="1:44" ht="18.75">
      <c r="A1139" s="49"/>
      <c r="B1139" s="60" t="s">
        <v>19</v>
      </c>
      <c r="C1139" s="78">
        <f>+'[2]สคร.3_36'!$E$336</f>
        <v>4579100</v>
      </c>
      <c r="D1139" s="78">
        <f>+'[2]สคร.3_36'!$F$336</f>
        <v>0</v>
      </c>
      <c r="E1139" s="78">
        <f>+'[2]สคร.3_36'!$G$336</f>
        <v>0</v>
      </c>
      <c r="F1139" s="78">
        <f>+'[2]สคร.3_36'!$H$336</f>
        <v>2684995.63</v>
      </c>
      <c r="G1139" s="85">
        <f>+D1139+E1139+F1139</f>
        <v>2684995.63</v>
      </c>
      <c r="H1139" s="85">
        <f>+C1139-D1139-E1139-F1139</f>
        <v>1894104.37</v>
      </c>
      <c r="I1139" s="86">
        <f>+D1139/C1139*100</f>
        <v>0</v>
      </c>
      <c r="J1139" s="81">
        <f>+E1139/C1139*100</f>
        <v>0</v>
      </c>
      <c r="K1139" s="81">
        <f>+F1139/C1139*100</f>
        <v>58.63588106833221</v>
      </c>
      <c r="L1139" s="81">
        <f>+G1139/C1139*100</f>
        <v>58.63588106833221</v>
      </c>
      <c r="M1139" s="81">
        <f>+H1139/C1139*100</f>
        <v>41.3641189316678</v>
      </c>
      <c r="N1139" s="20"/>
      <c r="O1139" s="33"/>
      <c r="P1139" s="38"/>
      <c r="Q1139" s="33"/>
      <c r="R1139" s="38"/>
      <c r="S1139" s="41"/>
      <c r="T1139" s="2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</row>
    <row r="1140" spans="1:44" ht="18.75">
      <c r="A1140" s="49"/>
      <c r="B1140" s="61" t="s">
        <v>20</v>
      </c>
      <c r="C1140" s="78">
        <f>+'[2]สคร.3_36'!$E$337</f>
        <v>0</v>
      </c>
      <c r="D1140" s="78">
        <f>+'[2]สคร.3_36'!$F$337</f>
        <v>0</v>
      </c>
      <c r="E1140" s="78">
        <f>+'[2]สคร.3_36'!$G$337</f>
        <v>0</v>
      </c>
      <c r="F1140" s="78">
        <f>+'[2]สคร.3_36'!$H$337</f>
        <v>0</v>
      </c>
      <c r="G1140" s="79">
        <f>+D1140+E1140+F1140</f>
        <v>0</v>
      </c>
      <c r="H1140" s="79">
        <f>+C1140-D1140-E1140-F1140</f>
        <v>0</v>
      </c>
      <c r="I1140" s="80" t="e">
        <f>+D1140/C1140*100</f>
        <v>#DIV/0!</v>
      </c>
      <c r="J1140" s="81" t="e">
        <f>+E1140/C1140*100</f>
        <v>#DIV/0!</v>
      </c>
      <c r="K1140" s="81" t="e">
        <f>+F1140/C1140*100</f>
        <v>#DIV/0!</v>
      </c>
      <c r="L1140" s="81" t="e">
        <f>+G1140/C1140*100</f>
        <v>#DIV/0!</v>
      </c>
      <c r="M1140" s="81" t="e">
        <f>+H1140/C1140*100</f>
        <v>#DIV/0!</v>
      </c>
      <c r="N1140" s="20"/>
      <c r="O1140" s="33"/>
      <c r="P1140" s="38"/>
      <c r="Q1140" s="33"/>
      <c r="R1140" s="38"/>
      <c r="S1140" s="41"/>
      <c r="T1140" s="2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</row>
    <row r="1141" spans="1:44" ht="18.75">
      <c r="A1141" s="49"/>
      <c r="B1141" s="62" t="s">
        <v>21</v>
      </c>
      <c r="C1141" s="78">
        <f>+'[2]สคร.3_36'!$E$338</f>
        <v>1000000</v>
      </c>
      <c r="D1141" s="78">
        <f>+'[2]สคร.3_36'!$F$338</f>
        <v>0</v>
      </c>
      <c r="E1141" s="78">
        <f>+'[2]สคร.3_36'!$G$338</f>
        <v>0</v>
      </c>
      <c r="F1141" s="78">
        <f>+'[2]สคร.3_36'!$H$338</f>
        <v>1000000</v>
      </c>
      <c r="G1141" s="79">
        <f>+D1141+E1141+F1141</f>
        <v>1000000</v>
      </c>
      <c r="H1141" s="79">
        <f>+C1141-D1141-E1141-F1141</f>
        <v>0</v>
      </c>
      <c r="I1141" s="80">
        <f>+D1141/C1141*100</f>
        <v>0</v>
      </c>
      <c r="J1141" s="81">
        <f>+E1141/C1141*100</f>
        <v>0</v>
      </c>
      <c r="K1141" s="81">
        <f>+F1141/C1141*100</f>
        <v>100</v>
      </c>
      <c r="L1141" s="81">
        <f>+G1141/C1141*100</f>
        <v>100</v>
      </c>
      <c r="M1141" s="81">
        <f>+H1141/C1141*100</f>
        <v>0</v>
      </c>
      <c r="N1141" s="20"/>
      <c r="O1141" s="33"/>
      <c r="P1141" s="38"/>
      <c r="Q1141" s="33"/>
      <c r="R1141" s="38"/>
      <c r="S1141" s="41"/>
      <c r="T1141" s="2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</row>
    <row r="1142" spans="1:44" ht="18.75">
      <c r="A1142" s="49"/>
      <c r="B1142" s="64" t="s">
        <v>13</v>
      </c>
      <c r="C1142" s="108">
        <f aca="true" t="shared" si="545" ref="C1142:H1142">SUM(C1139:C1141)</f>
        <v>5579100</v>
      </c>
      <c r="D1142" s="108">
        <f t="shared" si="545"/>
        <v>0</v>
      </c>
      <c r="E1142" s="108">
        <f t="shared" si="545"/>
        <v>0</v>
      </c>
      <c r="F1142" s="108">
        <f t="shared" si="545"/>
        <v>3684995.63</v>
      </c>
      <c r="G1142" s="108">
        <f t="shared" si="545"/>
        <v>3684995.63</v>
      </c>
      <c r="H1142" s="108">
        <f t="shared" si="545"/>
        <v>1894104.37</v>
      </c>
      <c r="I1142" s="108">
        <f>+D1142/C1142*100</f>
        <v>0</v>
      </c>
      <c r="J1142" s="108">
        <f>+E1142/C1142*100</f>
        <v>0</v>
      </c>
      <c r="K1142" s="108">
        <f>+F1142/C1142*100</f>
        <v>66.05000143392303</v>
      </c>
      <c r="L1142" s="108">
        <f>+G1142/C1142*100</f>
        <v>66.05000143392303</v>
      </c>
      <c r="M1142" s="108">
        <f>+H1142/C1142*100</f>
        <v>33.949998566076964</v>
      </c>
      <c r="N1142" s="20"/>
      <c r="O1142" s="16"/>
      <c r="P1142" s="42"/>
      <c r="Q1142" s="16"/>
      <c r="R1142" s="16"/>
      <c r="S1142" s="33"/>
      <c r="T1142" s="36"/>
      <c r="U1142" s="36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</row>
    <row r="1143" spans="1:44" ht="18.75">
      <c r="A1143" s="49"/>
      <c r="B1143" s="17" t="s">
        <v>133</v>
      </c>
      <c r="C1143" s="70"/>
      <c r="D1143" s="70"/>
      <c r="E1143" s="70"/>
      <c r="F1143" s="70"/>
      <c r="G1143" s="72"/>
      <c r="H1143" s="72"/>
      <c r="I1143" s="73"/>
      <c r="J1143" s="72"/>
      <c r="K1143" s="72"/>
      <c r="L1143" s="72"/>
      <c r="M1143" s="72"/>
      <c r="N1143" s="20"/>
      <c r="O1143" s="33"/>
      <c r="P1143" s="38"/>
      <c r="Q1143" s="33"/>
      <c r="R1143" s="38"/>
      <c r="S1143" s="34"/>
      <c r="T1143" s="34"/>
      <c r="U1143" s="34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</row>
    <row r="1144" spans="1:44" ht="18.75">
      <c r="A1144" s="49"/>
      <c r="B1144" s="43" t="s">
        <v>110</v>
      </c>
      <c r="C1144" s="74"/>
      <c r="D1144" s="74"/>
      <c r="E1144" s="74"/>
      <c r="F1144" s="74"/>
      <c r="G1144" s="76"/>
      <c r="H1144" s="76"/>
      <c r="I1144" s="77"/>
      <c r="J1144" s="76"/>
      <c r="K1144" s="76"/>
      <c r="L1144" s="76"/>
      <c r="M1144" s="76"/>
      <c r="N1144" s="20"/>
      <c r="O1144" s="33"/>
      <c r="P1144" s="38"/>
      <c r="Q1144" s="33"/>
      <c r="R1144" s="38"/>
      <c r="S1144" s="34"/>
      <c r="T1144" s="34"/>
      <c r="U1144" s="34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</row>
    <row r="1145" spans="1:44" ht="18.75">
      <c r="A1145" s="49"/>
      <c r="B1145" s="60" t="s">
        <v>19</v>
      </c>
      <c r="C1145" s="78">
        <f>+'[2]สคร.3_36'!$E$354</f>
        <v>0</v>
      </c>
      <c r="D1145" s="78">
        <f>+'[2]สคร.3_36'!$F$354</f>
        <v>0</v>
      </c>
      <c r="E1145" s="78">
        <f>+'[2]สคร.3_36'!$G$354</f>
        <v>0</v>
      </c>
      <c r="F1145" s="78">
        <f>+'[2]สคร.3_36'!$H$354</f>
        <v>0</v>
      </c>
      <c r="G1145" s="85">
        <f>+D1145+E1145+F1145</f>
        <v>0</v>
      </c>
      <c r="H1145" s="85">
        <f>+C1145-D1145-E1145-F1145</f>
        <v>0</v>
      </c>
      <c r="I1145" s="86" t="e">
        <f>+D1145/C1145*100</f>
        <v>#DIV/0!</v>
      </c>
      <c r="J1145" s="81" t="e">
        <f>+E1145/C1145*100</f>
        <v>#DIV/0!</v>
      </c>
      <c r="K1145" s="87" t="e">
        <f>+F1145/C1145*100</f>
        <v>#DIV/0!</v>
      </c>
      <c r="L1145" s="87" t="e">
        <f>+G1145/C1145*100</f>
        <v>#DIV/0!</v>
      </c>
      <c r="M1145" s="87" t="e">
        <f>+H1145/C1145*100</f>
        <v>#DIV/0!</v>
      </c>
      <c r="N1145" s="20"/>
      <c r="O1145" s="33"/>
      <c r="P1145" s="38"/>
      <c r="Q1145" s="33"/>
      <c r="R1145" s="38"/>
      <c r="S1145" s="34"/>
      <c r="T1145" s="34"/>
      <c r="U1145" s="34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</row>
    <row r="1146" spans="1:44" ht="18.75">
      <c r="A1146" s="49"/>
      <c r="B1146" s="64" t="s">
        <v>13</v>
      </c>
      <c r="C1146" s="82">
        <f aca="true" t="shared" si="546" ref="C1146:H1146">SUM(C1145:C1145)</f>
        <v>0</v>
      </c>
      <c r="D1146" s="82">
        <f t="shared" si="546"/>
        <v>0</v>
      </c>
      <c r="E1146" s="82">
        <f t="shared" si="546"/>
        <v>0</v>
      </c>
      <c r="F1146" s="82">
        <f t="shared" si="546"/>
        <v>0</v>
      </c>
      <c r="G1146" s="82">
        <f t="shared" si="546"/>
        <v>0</v>
      </c>
      <c r="H1146" s="82">
        <f t="shared" si="546"/>
        <v>0</v>
      </c>
      <c r="I1146" s="83" t="e">
        <f>+D1146/C1146*100</f>
        <v>#DIV/0!</v>
      </c>
      <c r="J1146" s="84" t="e">
        <f>+E1146/C1146*100</f>
        <v>#DIV/0!</v>
      </c>
      <c r="K1146" s="84" t="e">
        <f>+F1146/C1146*100</f>
        <v>#DIV/0!</v>
      </c>
      <c r="L1146" s="84" t="e">
        <f>+G1146/C1146*100</f>
        <v>#DIV/0!</v>
      </c>
      <c r="M1146" s="84" t="e">
        <f>+H1146/C1146*100</f>
        <v>#DIV/0!</v>
      </c>
      <c r="N1146" s="20"/>
      <c r="O1146" s="33"/>
      <c r="P1146" s="38"/>
      <c r="Q1146" s="33"/>
      <c r="R1146" s="38"/>
      <c r="S1146" s="34"/>
      <c r="T1146" s="34"/>
      <c r="U1146" s="34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</row>
    <row r="1147" spans="1:44" ht="18.75">
      <c r="A1147" s="49"/>
      <c r="B1147" s="43" t="s">
        <v>130</v>
      </c>
      <c r="C1147" s="74"/>
      <c r="D1147" s="74"/>
      <c r="E1147" s="74"/>
      <c r="F1147" s="74"/>
      <c r="G1147" s="76"/>
      <c r="H1147" s="76"/>
      <c r="I1147" s="77"/>
      <c r="J1147" s="76"/>
      <c r="K1147" s="76"/>
      <c r="L1147" s="76"/>
      <c r="M1147" s="76"/>
      <c r="N1147" s="20"/>
      <c r="O1147" s="33"/>
      <c r="P1147" s="38"/>
      <c r="Q1147" s="33"/>
      <c r="R1147" s="38"/>
      <c r="S1147" s="34"/>
      <c r="T1147" s="34"/>
      <c r="U1147" s="34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</row>
    <row r="1148" spans="1:44" ht="18.75">
      <c r="A1148" s="49"/>
      <c r="B1148" s="60" t="s">
        <v>19</v>
      </c>
      <c r="C1148" s="78">
        <f>+'[2]สคร.3_36'!$E$379</f>
        <v>0</v>
      </c>
      <c r="D1148" s="78">
        <f>+'[2]สคร.3_36'!$F$379</f>
        <v>0</v>
      </c>
      <c r="E1148" s="78">
        <f>+'[2]สคร.3_36'!$G$379</f>
        <v>0</v>
      </c>
      <c r="F1148" s="78">
        <f>+'[2]สคร.3_36'!$H$379</f>
        <v>0</v>
      </c>
      <c r="G1148" s="85">
        <f>+D1148+E1148+F1148</f>
        <v>0</v>
      </c>
      <c r="H1148" s="85">
        <f>+C1148-D1148-E1148-F1148</f>
        <v>0</v>
      </c>
      <c r="I1148" s="86" t="e">
        <f>+D1148/C1148*100</f>
        <v>#DIV/0!</v>
      </c>
      <c r="J1148" s="81" t="e">
        <f>+E1148/C1148*100</f>
        <v>#DIV/0!</v>
      </c>
      <c r="K1148" s="81" t="e">
        <f>+F1148/C1148*100</f>
        <v>#DIV/0!</v>
      </c>
      <c r="L1148" s="81" t="e">
        <f>+G1148/C1148*100</f>
        <v>#DIV/0!</v>
      </c>
      <c r="M1148" s="81" t="e">
        <f>+H1148/C1148*100</f>
        <v>#DIV/0!</v>
      </c>
      <c r="N1148" s="20"/>
      <c r="O1148" s="33"/>
      <c r="P1148" s="38"/>
      <c r="Q1148" s="33"/>
      <c r="R1148" s="38"/>
      <c r="S1148" s="34"/>
      <c r="T1148" s="34"/>
      <c r="U1148" s="34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</row>
    <row r="1149" spans="1:44" ht="18.75">
      <c r="A1149" s="49"/>
      <c r="B1149" s="61" t="s">
        <v>20</v>
      </c>
      <c r="C1149" s="78">
        <f>+'[2]สคร.3_36'!$E$380</f>
        <v>0</v>
      </c>
      <c r="D1149" s="78">
        <f>+'[2]สคร.3_36'!$F$380</f>
        <v>0</v>
      </c>
      <c r="E1149" s="78">
        <f>+'[2]สคร.3_36'!$G$380</f>
        <v>0</v>
      </c>
      <c r="F1149" s="78">
        <f>+'[2]สคร.3_36'!$H$380</f>
        <v>0</v>
      </c>
      <c r="G1149" s="79">
        <f>+D1149+E1149+F1149</f>
        <v>0</v>
      </c>
      <c r="H1149" s="79">
        <f>+C1149-D1149-E1149-F1149</f>
        <v>0</v>
      </c>
      <c r="I1149" s="80" t="e">
        <f>+D1149/C1149*100</f>
        <v>#DIV/0!</v>
      </c>
      <c r="J1149" s="81" t="e">
        <f>+E1149/C1149*100</f>
        <v>#DIV/0!</v>
      </c>
      <c r="K1149" s="81" t="e">
        <f>+F1149/C1149*100</f>
        <v>#DIV/0!</v>
      </c>
      <c r="L1149" s="81" t="e">
        <f>+G1149/C1149*100</f>
        <v>#DIV/0!</v>
      </c>
      <c r="M1149" s="81" t="e">
        <f>+H1149/C1149*100</f>
        <v>#DIV/0!</v>
      </c>
      <c r="N1149" s="20"/>
      <c r="O1149" s="33"/>
      <c r="P1149" s="38"/>
      <c r="Q1149" s="33"/>
      <c r="R1149" s="38"/>
      <c r="S1149" s="34"/>
      <c r="T1149" s="34"/>
      <c r="U1149" s="34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</row>
    <row r="1150" spans="1:44" ht="18.75">
      <c r="A1150" s="49"/>
      <c r="B1150" s="64" t="s">
        <v>13</v>
      </c>
      <c r="C1150" s="82">
        <f aca="true" t="shared" si="547" ref="C1150:H1150">SUM(C1148:C1149)</f>
        <v>0</v>
      </c>
      <c r="D1150" s="82">
        <f t="shared" si="547"/>
        <v>0</v>
      </c>
      <c r="E1150" s="82">
        <f t="shared" si="547"/>
        <v>0</v>
      </c>
      <c r="F1150" s="82">
        <f t="shared" si="547"/>
        <v>0</v>
      </c>
      <c r="G1150" s="82">
        <f t="shared" si="547"/>
        <v>0</v>
      </c>
      <c r="H1150" s="82">
        <f t="shared" si="547"/>
        <v>0</v>
      </c>
      <c r="I1150" s="83" t="e">
        <f>+D1150/C1150*100</f>
        <v>#DIV/0!</v>
      </c>
      <c r="J1150" s="84" t="e">
        <f>+E1150/C1150*100</f>
        <v>#DIV/0!</v>
      </c>
      <c r="K1150" s="84" t="e">
        <f>+F1150/C1150*100</f>
        <v>#DIV/0!</v>
      </c>
      <c r="L1150" s="84" t="e">
        <f>+G1150/C1150*100</f>
        <v>#DIV/0!</v>
      </c>
      <c r="M1150" s="84" t="e">
        <f>+H1150/C1150*100</f>
        <v>#DIV/0!</v>
      </c>
      <c r="N1150" s="20"/>
      <c r="O1150" s="33"/>
      <c r="P1150" s="38"/>
      <c r="Q1150" s="33"/>
      <c r="R1150" s="38"/>
      <c r="S1150" s="34"/>
      <c r="T1150" s="34"/>
      <c r="U1150" s="34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</row>
    <row r="1151" spans="1:44" ht="18.75">
      <c r="A1151" s="49"/>
      <c r="B1151" s="17" t="s">
        <v>128</v>
      </c>
      <c r="C1151" s="88"/>
      <c r="D1151" s="88"/>
      <c r="E1151" s="88"/>
      <c r="F1151" s="88"/>
      <c r="G1151" s="89"/>
      <c r="H1151" s="89"/>
      <c r="I1151" s="90"/>
      <c r="J1151" s="89"/>
      <c r="K1151" s="89"/>
      <c r="L1151" s="89"/>
      <c r="M1151" s="89"/>
      <c r="N1151" s="20"/>
      <c r="O1151" s="33"/>
      <c r="P1151" s="38"/>
      <c r="Q1151" s="33"/>
      <c r="R1151" s="38"/>
      <c r="S1151" s="34"/>
      <c r="T1151" s="34"/>
      <c r="U1151" s="34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</row>
    <row r="1152" spans="1:44" ht="18.75">
      <c r="A1152" s="49"/>
      <c r="B1152" s="43" t="s">
        <v>129</v>
      </c>
      <c r="C1152" s="91"/>
      <c r="D1152" s="91"/>
      <c r="E1152" s="91"/>
      <c r="F1152" s="91"/>
      <c r="G1152" s="92"/>
      <c r="H1152" s="92"/>
      <c r="I1152" s="93"/>
      <c r="J1152" s="92"/>
      <c r="K1152" s="92"/>
      <c r="L1152" s="92"/>
      <c r="M1152" s="92"/>
      <c r="N1152" s="20"/>
      <c r="O1152" s="33"/>
      <c r="P1152" s="38"/>
      <c r="Q1152" s="33"/>
      <c r="R1152" s="38"/>
      <c r="S1152" s="34"/>
      <c r="T1152" s="34"/>
      <c r="U1152" s="34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</row>
    <row r="1153" spans="1:44" ht="18.75">
      <c r="A1153" s="49"/>
      <c r="B1153" s="66" t="s">
        <v>18</v>
      </c>
      <c r="C1153" s="94">
        <f>+'[2]สคร.3_36'!$E$402</f>
        <v>3646800</v>
      </c>
      <c r="D1153" s="94">
        <f>+'[2]สคร.3_36'!$F$402</f>
        <v>0</v>
      </c>
      <c r="E1153" s="94">
        <f>+'[2]สคร.3_36'!$G$402</f>
        <v>0</v>
      </c>
      <c r="F1153" s="94">
        <f>+'[2]สคร.3_36'!$H$402</f>
        <v>2273772.24</v>
      </c>
      <c r="G1153" s="95">
        <f>+D1153+E1153+F1153</f>
        <v>2273772.24</v>
      </c>
      <c r="H1153" s="95">
        <f>+C1153-D1153-E1153-F1153</f>
        <v>1373027.7599999998</v>
      </c>
      <c r="I1153" s="96">
        <f>+D1153/C1153*100</f>
        <v>0</v>
      </c>
      <c r="J1153" s="95">
        <f>+E1153/C1153*100</f>
        <v>0</v>
      </c>
      <c r="K1153" s="95">
        <f>+F1153/C1153*100</f>
        <v>62.34979269496546</v>
      </c>
      <c r="L1153" s="95">
        <f>+G1153/C1153*100</f>
        <v>62.34979269496546</v>
      </c>
      <c r="M1153" s="95">
        <f>+H1153/C1153*100</f>
        <v>37.65020730503454</v>
      </c>
      <c r="N1153" s="20"/>
      <c r="O1153" s="33"/>
      <c r="P1153" s="38"/>
      <c r="Q1153" s="33"/>
      <c r="R1153" s="38"/>
      <c r="S1153" s="41"/>
      <c r="T1153" s="2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</row>
    <row r="1154" spans="1:44" ht="18.75">
      <c r="A1154" s="49"/>
      <c r="B1154" s="62" t="s">
        <v>19</v>
      </c>
      <c r="C1154" s="97">
        <f>+'[2]สคร.3_36'!$E$403</f>
        <v>511200</v>
      </c>
      <c r="D1154" s="97">
        <f>+'[2]สคร.3_36'!$F$403</f>
        <v>0</v>
      </c>
      <c r="E1154" s="97">
        <f>+'[2]สคร.3_36'!$G$403</f>
        <v>0</v>
      </c>
      <c r="F1154" s="97">
        <f>+'[2]สคร.3_36'!$H$403</f>
        <v>247093</v>
      </c>
      <c r="G1154" s="98">
        <f>+D1154+E1154+F1154</f>
        <v>247093</v>
      </c>
      <c r="H1154" s="98">
        <f>+C1154-D1154-E1154-F1154</f>
        <v>264107</v>
      </c>
      <c r="I1154" s="80">
        <f>+D1154/C1154*100</f>
        <v>0</v>
      </c>
      <c r="J1154" s="98">
        <f>+E1154/C1154*100</f>
        <v>0</v>
      </c>
      <c r="K1154" s="98">
        <f>+F1154/C1154*100</f>
        <v>48.335876369327075</v>
      </c>
      <c r="L1154" s="98">
        <f>+G1154/C1154*100</f>
        <v>48.335876369327075</v>
      </c>
      <c r="M1154" s="98">
        <f>+H1154/C1154*100</f>
        <v>51.66412363067293</v>
      </c>
      <c r="N1154" s="20"/>
      <c r="O1154" s="16"/>
      <c r="P1154" s="42"/>
      <c r="Q1154" s="16"/>
      <c r="R1154" s="16"/>
      <c r="S1154" s="33"/>
      <c r="T1154" s="36"/>
      <c r="U1154" s="36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</row>
    <row r="1155" spans="1:44" ht="18.75">
      <c r="A1155" s="49"/>
      <c r="B1155" s="65" t="s">
        <v>13</v>
      </c>
      <c r="C1155" s="82">
        <f aca="true" t="shared" si="548" ref="C1155:H1155">SUM(C1153:C1154)</f>
        <v>4158000</v>
      </c>
      <c r="D1155" s="82">
        <f t="shared" si="548"/>
        <v>0</v>
      </c>
      <c r="E1155" s="82">
        <f t="shared" si="548"/>
        <v>0</v>
      </c>
      <c r="F1155" s="82">
        <f t="shared" si="548"/>
        <v>2520865.24</v>
      </c>
      <c r="G1155" s="82">
        <f t="shared" si="548"/>
        <v>2520865.24</v>
      </c>
      <c r="H1155" s="82">
        <f t="shared" si="548"/>
        <v>1637134.7599999998</v>
      </c>
      <c r="I1155" s="99">
        <f>+D1155/C1155*100</f>
        <v>0</v>
      </c>
      <c r="J1155" s="100">
        <f>+E1155/C1155*100</f>
        <v>0</v>
      </c>
      <c r="K1155" s="100">
        <f>+F1155/C1155*100</f>
        <v>60.62686964886965</v>
      </c>
      <c r="L1155" s="100">
        <f>+G1155/C1155*100</f>
        <v>60.62686964886965</v>
      </c>
      <c r="M1155" s="100">
        <f>+H1155/C1155*100</f>
        <v>39.37313035113035</v>
      </c>
      <c r="N1155" s="20"/>
      <c r="O1155" s="16"/>
      <c r="P1155" s="42"/>
      <c r="Q1155" s="16"/>
      <c r="R1155" s="16"/>
      <c r="S1155" s="33"/>
      <c r="T1155" s="36"/>
      <c r="U1155" s="36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</row>
    <row r="1156" spans="1:44" ht="19.5" thickBot="1">
      <c r="A1156" s="49"/>
      <c r="B1156" s="18" t="s">
        <v>132</v>
      </c>
      <c r="C1156" s="101"/>
      <c r="D1156" s="101"/>
      <c r="E1156" s="101"/>
      <c r="F1156" s="101"/>
      <c r="G1156" s="102"/>
      <c r="H1156" s="102"/>
      <c r="I1156" s="103"/>
      <c r="J1156" s="102"/>
      <c r="K1156" s="102"/>
      <c r="L1156" s="102"/>
      <c r="M1156" s="102"/>
      <c r="N1156" s="20"/>
      <c r="O1156" s="16"/>
      <c r="P1156" s="42"/>
      <c r="Q1156" s="16"/>
      <c r="R1156" s="16"/>
      <c r="S1156" s="33"/>
      <c r="T1156" s="36"/>
      <c r="U1156" s="36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</row>
    <row r="1157" spans="1:44" ht="19.5" thickTop="1">
      <c r="A1157" s="50"/>
      <c r="B1157" s="60" t="s">
        <v>18</v>
      </c>
      <c r="C1157" s="78">
        <f aca="true" t="shared" si="549" ref="C1157:H1157">+C1153</f>
        <v>3646800</v>
      </c>
      <c r="D1157" s="78">
        <f t="shared" si="549"/>
        <v>0</v>
      </c>
      <c r="E1157" s="78">
        <f t="shared" si="549"/>
        <v>0</v>
      </c>
      <c r="F1157" s="78">
        <f t="shared" si="549"/>
        <v>2273772.24</v>
      </c>
      <c r="G1157" s="78">
        <f t="shared" si="549"/>
        <v>2273772.24</v>
      </c>
      <c r="H1157" s="78">
        <f t="shared" si="549"/>
        <v>1373027.7599999998</v>
      </c>
      <c r="I1157" s="86">
        <f aca="true" t="shared" si="550" ref="I1157:I1162">+D1157/C1157*100</f>
        <v>0</v>
      </c>
      <c r="J1157" s="81">
        <f aca="true" t="shared" si="551" ref="J1157:J1162">+E1157/C1157*100</f>
        <v>0</v>
      </c>
      <c r="K1157" s="81">
        <f aca="true" t="shared" si="552" ref="K1157:K1162">+F1157/C1157*100</f>
        <v>62.34979269496546</v>
      </c>
      <c r="L1157" s="81">
        <f aca="true" t="shared" si="553" ref="L1157:L1162">+G1157/C1157*100</f>
        <v>62.34979269496546</v>
      </c>
      <c r="M1157" s="81">
        <f aca="true" t="shared" si="554" ref="M1157:M1162">+H1157/C1157*100</f>
        <v>37.65020730503454</v>
      </c>
      <c r="N1157" s="20"/>
      <c r="O1157" s="16"/>
      <c r="P1157" s="42"/>
      <c r="Q1157" s="16"/>
      <c r="R1157" s="16"/>
      <c r="S1157" s="33"/>
      <c r="T1157" s="36"/>
      <c r="U1157" s="36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</row>
    <row r="1158" spans="1:44" ht="18.75">
      <c r="A1158" s="49"/>
      <c r="B1158" s="62" t="s">
        <v>19</v>
      </c>
      <c r="C1158" s="97">
        <f aca="true" t="shared" si="555" ref="C1158:H1158">+C1132+C1139+C1145+C1148+C1154</f>
        <v>7885600</v>
      </c>
      <c r="D1158" s="97">
        <f t="shared" si="555"/>
        <v>0</v>
      </c>
      <c r="E1158" s="97">
        <f t="shared" si="555"/>
        <v>0</v>
      </c>
      <c r="F1158" s="97">
        <f t="shared" si="555"/>
        <v>5073452.9</v>
      </c>
      <c r="G1158" s="97">
        <f t="shared" si="555"/>
        <v>5073452.9</v>
      </c>
      <c r="H1158" s="97">
        <f t="shared" si="555"/>
        <v>2812147.1</v>
      </c>
      <c r="I1158" s="86">
        <f t="shared" si="550"/>
        <v>0</v>
      </c>
      <c r="J1158" s="81">
        <f t="shared" si="551"/>
        <v>0</v>
      </c>
      <c r="K1158" s="81">
        <f t="shared" si="552"/>
        <v>64.33819747387643</v>
      </c>
      <c r="L1158" s="81">
        <f t="shared" si="553"/>
        <v>64.33819747387643</v>
      </c>
      <c r="M1158" s="81">
        <f t="shared" si="554"/>
        <v>35.66180252612357</v>
      </c>
      <c r="N1158" s="20"/>
      <c r="O1158" s="16"/>
      <c r="P1158" s="42"/>
      <c r="Q1158" s="16"/>
      <c r="R1158" s="16"/>
      <c r="S1158" s="33"/>
      <c r="T1158" s="36"/>
      <c r="U1158" s="36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</row>
    <row r="1159" spans="1:44" ht="18.75">
      <c r="A1159" s="49"/>
      <c r="B1159" s="61" t="s">
        <v>20</v>
      </c>
      <c r="C1159" s="104">
        <f aca="true" t="shared" si="556" ref="C1159:H1159">+C1133+C1140+C1149</f>
        <v>24636100</v>
      </c>
      <c r="D1159" s="104">
        <f t="shared" si="556"/>
        <v>0</v>
      </c>
      <c r="E1159" s="104">
        <f t="shared" si="556"/>
        <v>508100</v>
      </c>
      <c r="F1159" s="104">
        <f t="shared" si="556"/>
        <v>435500</v>
      </c>
      <c r="G1159" s="104">
        <f t="shared" si="556"/>
        <v>943600</v>
      </c>
      <c r="H1159" s="104">
        <f t="shared" si="556"/>
        <v>23692500</v>
      </c>
      <c r="I1159" s="104">
        <f t="shared" si="550"/>
        <v>0</v>
      </c>
      <c r="J1159" s="104">
        <f t="shared" si="551"/>
        <v>2.06242059416872</v>
      </c>
      <c r="K1159" s="104">
        <f t="shared" si="552"/>
        <v>1.7677310938013728</v>
      </c>
      <c r="L1159" s="104">
        <f t="shared" si="553"/>
        <v>3.8301516879700923</v>
      </c>
      <c r="M1159" s="104">
        <f t="shared" si="554"/>
        <v>96.1698483120299</v>
      </c>
      <c r="N1159" s="20"/>
      <c r="O1159" s="16"/>
      <c r="P1159" s="42"/>
      <c r="Q1159" s="16"/>
      <c r="R1159" s="16"/>
      <c r="S1159" s="33"/>
      <c r="T1159" s="36"/>
      <c r="U1159" s="36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</row>
    <row r="1160" spans="1:44" ht="18.75">
      <c r="A1160" s="49"/>
      <c r="B1160" s="62" t="s">
        <v>21</v>
      </c>
      <c r="C1160" s="97">
        <f aca="true" t="shared" si="557" ref="C1160:H1160">+C1134+C1141</f>
        <v>4889750</v>
      </c>
      <c r="D1160" s="97">
        <f t="shared" si="557"/>
        <v>0</v>
      </c>
      <c r="E1160" s="97">
        <f t="shared" si="557"/>
        <v>0</v>
      </c>
      <c r="F1160" s="97">
        <f t="shared" si="557"/>
        <v>2833966.45</v>
      </c>
      <c r="G1160" s="97">
        <f t="shared" si="557"/>
        <v>2833966.45</v>
      </c>
      <c r="H1160" s="97">
        <f t="shared" si="557"/>
        <v>2055783.55</v>
      </c>
      <c r="I1160" s="86">
        <f t="shared" si="550"/>
        <v>0</v>
      </c>
      <c r="J1160" s="81">
        <f t="shared" si="551"/>
        <v>0</v>
      </c>
      <c r="K1160" s="81">
        <f t="shared" si="552"/>
        <v>57.95728718237129</v>
      </c>
      <c r="L1160" s="81">
        <f t="shared" si="553"/>
        <v>57.95728718237129</v>
      </c>
      <c r="M1160" s="81">
        <f t="shared" si="554"/>
        <v>42.04271281762871</v>
      </c>
      <c r="N1160" s="20"/>
      <c r="O1160" s="16"/>
      <c r="P1160" s="42"/>
      <c r="Q1160" s="16"/>
      <c r="R1160" s="16"/>
      <c r="S1160" s="33"/>
      <c r="T1160" s="36"/>
      <c r="U1160" s="36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</row>
    <row r="1161" spans="1:44" ht="18.75">
      <c r="A1161" s="49"/>
      <c r="B1161" s="67" t="s">
        <v>22</v>
      </c>
      <c r="C1161" s="105">
        <f aca="true" t="shared" si="558" ref="C1161:H1161">+C1135</f>
        <v>0</v>
      </c>
      <c r="D1161" s="105">
        <f t="shared" si="558"/>
        <v>0</v>
      </c>
      <c r="E1161" s="105">
        <f t="shared" si="558"/>
        <v>0</v>
      </c>
      <c r="F1161" s="105">
        <f t="shared" si="558"/>
        <v>0</v>
      </c>
      <c r="G1161" s="105">
        <f t="shared" si="558"/>
        <v>0</v>
      </c>
      <c r="H1161" s="105">
        <f t="shared" si="558"/>
        <v>0</v>
      </c>
      <c r="I1161" s="86" t="e">
        <f t="shared" si="550"/>
        <v>#DIV/0!</v>
      </c>
      <c r="J1161" s="81" t="e">
        <f t="shared" si="551"/>
        <v>#DIV/0!</v>
      </c>
      <c r="K1161" s="81" t="e">
        <f t="shared" si="552"/>
        <v>#DIV/0!</v>
      </c>
      <c r="L1161" s="81" t="e">
        <f t="shared" si="553"/>
        <v>#DIV/0!</v>
      </c>
      <c r="M1161" s="81" t="e">
        <f t="shared" si="554"/>
        <v>#DIV/0!</v>
      </c>
      <c r="N1161" s="20"/>
      <c r="O1161" s="33"/>
      <c r="P1161" s="38"/>
      <c r="Q1161" s="33"/>
      <c r="R1161" s="38"/>
      <c r="S1161" s="34"/>
      <c r="T1161" s="34"/>
      <c r="U1161" s="34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</row>
    <row r="1162" spans="1:44" ht="19.5" thickBot="1">
      <c r="A1162" s="109"/>
      <c r="B1162" s="68" t="s">
        <v>14</v>
      </c>
      <c r="C1162" s="106">
        <f aca="true" t="shared" si="559" ref="C1162:H1162">SUM(C1157:C1161)</f>
        <v>41058250</v>
      </c>
      <c r="D1162" s="106">
        <f t="shared" si="559"/>
        <v>0</v>
      </c>
      <c r="E1162" s="106">
        <f t="shared" si="559"/>
        <v>508100</v>
      </c>
      <c r="F1162" s="106">
        <f t="shared" si="559"/>
        <v>10616691.59</v>
      </c>
      <c r="G1162" s="106">
        <f t="shared" si="559"/>
        <v>11124791.59</v>
      </c>
      <c r="H1162" s="106">
        <f t="shared" si="559"/>
        <v>29933458.41</v>
      </c>
      <c r="I1162" s="106">
        <f t="shared" si="550"/>
        <v>0</v>
      </c>
      <c r="J1162" s="106">
        <f t="shared" si="551"/>
        <v>1.23751012281332</v>
      </c>
      <c r="K1162" s="106">
        <f t="shared" si="552"/>
        <v>25.857632972666885</v>
      </c>
      <c r="L1162" s="107">
        <f t="shared" si="553"/>
        <v>27.0951430954802</v>
      </c>
      <c r="M1162" s="106">
        <f t="shared" si="554"/>
        <v>72.9048569045198</v>
      </c>
      <c r="N1162" s="20"/>
      <c r="O1162" s="33"/>
      <c r="P1162" s="38"/>
      <c r="Q1162" s="33"/>
      <c r="R1162" s="38"/>
      <c r="S1162" s="34"/>
      <c r="T1162" s="34"/>
      <c r="U1162" s="34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</row>
    <row r="1163" spans="1:44" ht="19.5" thickTop="1">
      <c r="A1163" s="69" t="s">
        <v>121</v>
      </c>
      <c r="B1163" s="17" t="s">
        <v>42</v>
      </c>
      <c r="C1163" s="71"/>
      <c r="D1163" s="71"/>
      <c r="E1163" s="71"/>
      <c r="F1163" s="71"/>
      <c r="G1163" s="72"/>
      <c r="H1163" s="72"/>
      <c r="I1163" s="73"/>
      <c r="J1163" s="72"/>
      <c r="K1163" s="72"/>
      <c r="L1163" s="72"/>
      <c r="M1163" s="58"/>
      <c r="N1163" s="20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</row>
    <row r="1164" spans="1:44" ht="18.75">
      <c r="A1164" s="48" t="s">
        <v>77</v>
      </c>
      <c r="B1164" s="43" t="s">
        <v>108</v>
      </c>
      <c r="C1164" s="75"/>
      <c r="D1164" s="75"/>
      <c r="E1164" s="75"/>
      <c r="F1164" s="75"/>
      <c r="G1164" s="76"/>
      <c r="H1164" s="76"/>
      <c r="I1164" s="77"/>
      <c r="J1164" s="76"/>
      <c r="K1164" s="76"/>
      <c r="L1164" s="76"/>
      <c r="M1164" s="59"/>
      <c r="N1164" s="20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</row>
    <row r="1165" spans="1:44" ht="18.75">
      <c r="A1165" s="55"/>
      <c r="B1165" s="60" t="s">
        <v>19</v>
      </c>
      <c r="C1165" s="78">
        <f>+'[2]สคร.4_16'!$E$281</f>
        <v>1702500</v>
      </c>
      <c r="D1165" s="78">
        <f>+'[2]สคร.4_16'!$F$281</f>
        <v>0</v>
      </c>
      <c r="E1165" s="78">
        <f>+'[2]สคร.4_16'!$G$281</f>
        <v>0</v>
      </c>
      <c r="F1165" s="78">
        <f>+'[2]สคร.4_16'!$H$281</f>
        <v>853358.6799999999</v>
      </c>
      <c r="G1165" s="85">
        <f>+D1165+E1165+F1165</f>
        <v>853358.6799999999</v>
      </c>
      <c r="H1165" s="81">
        <f>+C1165-D1165-E1165-F1165</f>
        <v>849141.3200000001</v>
      </c>
      <c r="I1165" s="86">
        <f>+D1165/C1165*100</f>
        <v>0</v>
      </c>
      <c r="J1165" s="81">
        <f>+E1165/C1165*100</f>
        <v>0</v>
      </c>
      <c r="K1165" s="98">
        <f>+F1165/C1165*100</f>
        <v>50.12385785609398</v>
      </c>
      <c r="L1165" s="81">
        <f>+G1165/C1165*100</f>
        <v>50.12385785609398</v>
      </c>
      <c r="M1165" s="81">
        <f>+H1165/C1165*100</f>
        <v>49.87614214390603</v>
      </c>
      <c r="N1165" s="39"/>
      <c r="O1165" s="40"/>
      <c r="P1165" s="40"/>
      <c r="Q1165" s="40"/>
      <c r="R1165" s="40"/>
      <c r="S1165" s="41"/>
      <c r="T1165" s="41"/>
      <c r="U1165" s="41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</row>
    <row r="1166" spans="1:44" ht="18.75">
      <c r="A1166" s="56"/>
      <c r="B1166" s="61" t="s">
        <v>20</v>
      </c>
      <c r="C1166" s="97">
        <f>+'[2]สคร.4_16'!$E$282</f>
        <v>28503450</v>
      </c>
      <c r="D1166" s="97">
        <f>+'[2]สคร.4_16'!$F$282</f>
        <v>0</v>
      </c>
      <c r="E1166" s="97">
        <f>+'[2]สคร.4_16'!$G$282</f>
        <v>0</v>
      </c>
      <c r="F1166" s="97">
        <f>+'[2]สคร.4_16'!$H$282</f>
        <v>15450</v>
      </c>
      <c r="G1166" s="79">
        <f>+D1166+E1166+F1166</f>
        <v>15450</v>
      </c>
      <c r="H1166" s="98">
        <f>+C1166-D1166-E1166-F1166</f>
        <v>28488000</v>
      </c>
      <c r="I1166" s="80">
        <f>+D1166/C1166*100</f>
        <v>0</v>
      </c>
      <c r="J1166" s="98">
        <f>+E1166/C1166*100</f>
        <v>0</v>
      </c>
      <c r="K1166" s="98">
        <f>+F1166/C1166*100</f>
        <v>0.05420396478321045</v>
      </c>
      <c r="L1166" s="98">
        <f>+G1166/C1166*100</f>
        <v>0.05420396478321045</v>
      </c>
      <c r="M1166" s="98">
        <f>+H1166/C1166*100</f>
        <v>99.94579603521679</v>
      </c>
      <c r="N1166" s="39"/>
      <c r="O1166" s="40"/>
      <c r="P1166" s="40"/>
      <c r="Q1166" s="40"/>
      <c r="R1166" s="40"/>
      <c r="S1166" s="41"/>
      <c r="T1166" s="41"/>
      <c r="U1166" s="41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</row>
    <row r="1167" spans="1:44" ht="18.75">
      <c r="A1167" s="49"/>
      <c r="B1167" s="62" t="s">
        <v>21</v>
      </c>
      <c r="C1167" s="97">
        <f>+'[2]สคร.4_16'!$E$283</f>
        <v>995100</v>
      </c>
      <c r="D1167" s="97">
        <f>+'[2]สคร.4_16'!$F$283</f>
        <v>0</v>
      </c>
      <c r="E1167" s="97">
        <f>+'[2]สคร.4_16'!$G$283</f>
        <v>0</v>
      </c>
      <c r="F1167" s="97">
        <f>+'[2]สคร.4_16'!$H$283</f>
        <v>461986</v>
      </c>
      <c r="G1167" s="79">
        <f>+D1167+E1167+F1167</f>
        <v>461986</v>
      </c>
      <c r="H1167" s="98">
        <f>+C1167-D1167-E1167-F1167</f>
        <v>533114</v>
      </c>
      <c r="I1167" s="80">
        <f>+D1167/C1167*100</f>
        <v>0</v>
      </c>
      <c r="J1167" s="98">
        <f>+E1167/C1167*100</f>
        <v>0</v>
      </c>
      <c r="K1167" s="98">
        <f>+F1167/C1167*100</f>
        <v>46.42608783036881</v>
      </c>
      <c r="L1167" s="98">
        <f>+G1167/C1167*100</f>
        <v>46.42608783036881</v>
      </c>
      <c r="M1167" s="98">
        <f>+H1167/C1167*100</f>
        <v>53.573912169631186</v>
      </c>
      <c r="N1167" s="39"/>
      <c r="O1167" s="40"/>
      <c r="P1167" s="40"/>
      <c r="Q1167" s="40"/>
      <c r="R1167" s="40"/>
      <c r="S1167" s="41"/>
      <c r="T1167" s="41"/>
      <c r="U1167" s="41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</row>
    <row r="1168" spans="1:44" ht="18.75">
      <c r="A1168" s="49"/>
      <c r="B1168" s="63" t="s">
        <v>22</v>
      </c>
      <c r="C1168" s="97">
        <f>+'[2]สคร.4_16'!$E$284</f>
        <v>0</v>
      </c>
      <c r="D1168" s="97">
        <f>+'[2]สคร.4_16'!$F$284</f>
        <v>0</v>
      </c>
      <c r="E1168" s="97">
        <f>+'[2]สคร.4_16'!$G$284</f>
        <v>0</v>
      </c>
      <c r="F1168" s="97">
        <f>+'[2]สคร.4_16'!$H$284</f>
        <v>0</v>
      </c>
      <c r="G1168" s="79">
        <f>+D1168+E1168+F1168</f>
        <v>0</v>
      </c>
      <c r="H1168" s="98">
        <f>+C1168-D1168-E1168-F1168</f>
        <v>0</v>
      </c>
      <c r="I1168" s="80" t="e">
        <f>+D1168/C1168*100</f>
        <v>#DIV/0!</v>
      </c>
      <c r="J1168" s="98" t="e">
        <f>+E1168/C1168*100</f>
        <v>#DIV/0!</v>
      </c>
      <c r="K1168" s="98" t="e">
        <f>+F1168/C1168*100</f>
        <v>#DIV/0!</v>
      </c>
      <c r="L1168" s="98" t="e">
        <f>+G1168/C1168*100</f>
        <v>#DIV/0!</v>
      </c>
      <c r="M1168" s="98" t="e">
        <f>+H1168/C1168*100</f>
        <v>#DIV/0!</v>
      </c>
      <c r="N1168" s="39"/>
      <c r="O1168" s="40"/>
      <c r="P1168" s="40"/>
      <c r="Q1168" s="40"/>
      <c r="R1168" s="40"/>
      <c r="S1168" s="41"/>
      <c r="T1168" s="41"/>
      <c r="U1168" s="41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</row>
    <row r="1169" spans="1:44" ht="18.75">
      <c r="A1169" s="49"/>
      <c r="B1169" s="64" t="s">
        <v>13</v>
      </c>
      <c r="C1169" s="108">
        <f aca="true" t="shared" si="560" ref="C1169:H1169">SUM(C1165:C1168)</f>
        <v>31201050</v>
      </c>
      <c r="D1169" s="108">
        <f t="shared" si="560"/>
        <v>0</v>
      </c>
      <c r="E1169" s="108">
        <f t="shared" si="560"/>
        <v>0</v>
      </c>
      <c r="F1169" s="108">
        <f t="shared" si="560"/>
        <v>1330794.68</v>
      </c>
      <c r="G1169" s="108">
        <f t="shared" si="560"/>
        <v>1330794.68</v>
      </c>
      <c r="H1169" s="108">
        <f t="shared" si="560"/>
        <v>29870255.32</v>
      </c>
      <c r="I1169" s="108">
        <f>+D1169/C1169*100</f>
        <v>0</v>
      </c>
      <c r="J1169" s="108">
        <f>+E1169/C1169*100</f>
        <v>0</v>
      </c>
      <c r="K1169" s="108">
        <f>+F1169/C1169*100</f>
        <v>4.265224022909486</v>
      </c>
      <c r="L1169" s="108">
        <f>+G1169/C1169*100</f>
        <v>4.265224022909486</v>
      </c>
      <c r="M1169" s="108">
        <f>+H1169/C1169*100</f>
        <v>95.73477597709051</v>
      </c>
      <c r="N1169" s="20"/>
      <c r="O1169" s="16"/>
      <c r="P1169" s="42"/>
      <c r="Q1169" s="16"/>
      <c r="R1169" s="16"/>
      <c r="S1169" s="25"/>
      <c r="T1169" s="24"/>
      <c r="U1169" s="24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</row>
    <row r="1170" spans="1:44" ht="18.75">
      <c r="A1170" s="49"/>
      <c r="B1170" s="17" t="s">
        <v>109</v>
      </c>
      <c r="C1170" s="71"/>
      <c r="D1170" s="71"/>
      <c r="E1170" s="71"/>
      <c r="F1170" s="71"/>
      <c r="G1170" s="72"/>
      <c r="H1170" s="72"/>
      <c r="I1170" s="73"/>
      <c r="J1170" s="72"/>
      <c r="K1170" s="72"/>
      <c r="L1170" s="72"/>
      <c r="M1170" s="72"/>
      <c r="N1170" s="20"/>
      <c r="O1170" s="33"/>
      <c r="P1170" s="38"/>
      <c r="Q1170" s="33"/>
      <c r="R1170" s="38"/>
      <c r="S1170" s="41"/>
      <c r="T1170" s="2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</row>
    <row r="1171" spans="1:44" ht="18.75">
      <c r="A1171" s="49"/>
      <c r="B1171" s="43" t="s">
        <v>107</v>
      </c>
      <c r="C1171" s="75"/>
      <c r="D1171" s="75"/>
      <c r="E1171" s="75"/>
      <c r="F1171" s="75"/>
      <c r="G1171" s="76"/>
      <c r="H1171" s="76"/>
      <c r="I1171" s="77"/>
      <c r="J1171" s="76"/>
      <c r="K1171" s="76"/>
      <c r="L1171" s="76"/>
      <c r="M1171" s="76"/>
      <c r="N1171" s="20"/>
      <c r="O1171" s="33"/>
      <c r="P1171" s="38"/>
      <c r="Q1171" s="33"/>
      <c r="R1171" s="38"/>
      <c r="S1171" s="41"/>
      <c r="T1171" s="2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</row>
    <row r="1172" spans="1:44" ht="18.75">
      <c r="A1172" s="49"/>
      <c r="B1172" s="60" t="s">
        <v>19</v>
      </c>
      <c r="C1172" s="78">
        <f>+'[2]สคร.4_16'!$E$336</f>
        <v>3674700</v>
      </c>
      <c r="D1172" s="78">
        <f>+'[2]สคร.4_16'!$F$336</f>
        <v>0</v>
      </c>
      <c r="E1172" s="78">
        <f>+'[2]สคร.4_16'!$G$336</f>
        <v>240108</v>
      </c>
      <c r="F1172" s="78">
        <f>+'[2]สคร.4_16'!$H$336</f>
        <v>1784865.6</v>
      </c>
      <c r="G1172" s="85">
        <f>+D1172+E1172+F1172</f>
        <v>2024973.6</v>
      </c>
      <c r="H1172" s="85">
        <f>+C1172-D1172-E1172-F1172</f>
        <v>1649726.4</v>
      </c>
      <c r="I1172" s="86">
        <f>+D1172/C1172*100</f>
        <v>0</v>
      </c>
      <c r="J1172" s="81">
        <f>+E1172/C1172*100</f>
        <v>6.5340844150542905</v>
      </c>
      <c r="K1172" s="81">
        <f>+F1172/C1172*100</f>
        <v>48.57173646828313</v>
      </c>
      <c r="L1172" s="81">
        <f>+G1172/C1172*100</f>
        <v>55.10582088333742</v>
      </c>
      <c r="M1172" s="81">
        <f>+H1172/C1172*100</f>
        <v>44.89417911666258</v>
      </c>
      <c r="N1172" s="20"/>
      <c r="O1172" s="33"/>
      <c r="P1172" s="38"/>
      <c r="Q1172" s="33"/>
      <c r="R1172" s="38"/>
      <c r="S1172" s="41"/>
      <c r="T1172" s="2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</row>
    <row r="1173" spans="1:44" ht="18.75">
      <c r="A1173" s="49"/>
      <c r="B1173" s="61" t="s">
        <v>20</v>
      </c>
      <c r="C1173" s="78">
        <f>+'[2]สคร.4_16'!$E$337</f>
        <v>0</v>
      </c>
      <c r="D1173" s="78">
        <f>+'[2]สคร.4_16'!$F$337</f>
        <v>0</v>
      </c>
      <c r="E1173" s="78">
        <f>+'[2]สคร.4_16'!$G$337</f>
        <v>0</v>
      </c>
      <c r="F1173" s="78">
        <f>+'[2]สคร.4_16'!$H$337</f>
        <v>0</v>
      </c>
      <c r="G1173" s="79">
        <f>+D1173+E1173+F1173</f>
        <v>0</v>
      </c>
      <c r="H1173" s="79">
        <f>+C1173-D1173-E1173-F1173</f>
        <v>0</v>
      </c>
      <c r="I1173" s="80" t="e">
        <f>+D1173/C1173*100</f>
        <v>#DIV/0!</v>
      </c>
      <c r="J1173" s="81" t="e">
        <f>+E1173/C1173*100</f>
        <v>#DIV/0!</v>
      </c>
      <c r="K1173" s="81" t="e">
        <f>+F1173/C1173*100</f>
        <v>#DIV/0!</v>
      </c>
      <c r="L1173" s="81" t="e">
        <f>+G1173/C1173*100</f>
        <v>#DIV/0!</v>
      </c>
      <c r="M1173" s="81" t="e">
        <f>+H1173/C1173*100</f>
        <v>#DIV/0!</v>
      </c>
      <c r="N1173" s="20"/>
      <c r="O1173" s="33"/>
      <c r="P1173" s="38"/>
      <c r="Q1173" s="33"/>
      <c r="R1173" s="38"/>
      <c r="S1173" s="41"/>
      <c r="T1173" s="2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</row>
    <row r="1174" spans="1:44" ht="18.75">
      <c r="A1174" s="49"/>
      <c r="B1174" s="62" t="s">
        <v>21</v>
      </c>
      <c r="C1174" s="78">
        <f>+'[2]สคร.4_16'!$E$338</f>
        <v>1000000</v>
      </c>
      <c r="D1174" s="78">
        <f>+'[2]สคร.4_16'!$F$338</f>
        <v>0</v>
      </c>
      <c r="E1174" s="78">
        <f>+'[2]สคร.4_16'!$G$338</f>
        <v>0</v>
      </c>
      <c r="F1174" s="78">
        <f>+'[2]สคร.4_16'!$H$338</f>
        <v>1000000</v>
      </c>
      <c r="G1174" s="79">
        <f>+D1174+E1174+F1174</f>
        <v>1000000</v>
      </c>
      <c r="H1174" s="79">
        <f>+C1174-D1174-E1174-F1174</f>
        <v>0</v>
      </c>
      <c r="I1174" s="80">
        <f>+D1174/C1174*100</f>
        <v>0</v>
      </c>
      <c r="J1174" s="81">
        <f>+E1174/C1174*100</f>
        <v>0</v>
      </c>
      <c r="K1174" s="81">
        <f>+F1174/C1174*100</f>
        <v>100</v>
      </c>
      <c r="L1174" s="81">
        <f>+G1174/C1174*100</f>
        <v>100</v>
      </c>
      <c r="M1174" s="81">
        <f>+H1174/C1174*100</f>
        <v>0</v>
      </c>
      <c r="N1174" s="20"/>
      <c r="O1174" s="33"/>
      <c r="P1174" s="38"/>
      <c r="Q1174" s="33"/>
      <c r="R1174" s="38"/>
      <c r="S1174" s="41"/>
      <c r="T1174" s="2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</row>
    <row r="1175" spans="1:44" ht="18.75">
      <c r="A1175" s="49"/>
      <c r="B1175" s="64" t="s">
        <v>13</v>
      </c>
      <c r="C1175" s="108">
        <f aca="true" t="shared" si="561" ref="C1175:H1175">SUM(C1172:C1174)</f>
        <v>4674700</v>
      </c>
      <c r="D1175" s="108">
        <f t="shared" si="561"/>
        <v>0</v>
      </c>
      <c r="E1175" s="108">
        <f t="shared" si="561"/>
        <v>240108</v>
      </c>
      <c r="F1175" s="108">
        <f t="shared" si="561"/>
        <v>2784865.6</v>
      </c>
      <c r="G1175" s="108">
        <f t="shared" si="561"/>
        <v>3024973.6</v>
      </c>
      <c r="H1175" s="108">
        <f t="shared" si="561"/>
        <v>1649726.4</v>
      </c>
      <c r="I1175" s="108">
        <f>+D1175/C1175*100</f>
        <v>0</v>
      </c>
      <c r="J1175" s="108">
        <f>+E1175/C1175*100</f>
        <v>5.136329604038762</v>
      </c>
      <c r="K1175" s="108">
        <f>+F1175/C1175*100</f>
        <v>59.57314052238647</v>
      </c>
      <c r="L1175" s="108">
        <f>+G1175/C1175*100</f>
        <v>64.70947012642523</v>
      </c>
      <c r="M1175" s="108">
        <f>+H1175/C1175*100</f>
        <v>35.29052987357477</v>
      </c>
      <c r="N1175" s="20"/>
      <c r="O1175" s="16"/>
      <c r="P1175" s="42"/>
      <c r="Q1175" s="16"/>
      <c r="R1175" s="16"/>
      <c r="S1175" s="33"/>
      <c r="T1175" s="36"/>
      <c r="U1175" s="36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</row>
    <row r="1176" spans="1:44" ht="18.75">
      <c r="A1176" s="49"/>
      <c r="B1176" s="17" t="s">
        <v>133</v>
      </c>
      <c r="C1176" s="70"/>
      <c r="D1176" s="70"/>
      <c r="E1176" s="70"/>
      <c r="F1176" s="70"/>
      <c r="G1176" s="72"/>
      <c r="H1176" s="72"/>
      <c r="I1176" s="73"/>
      <c r="J1176" s="72"/>
      <c r="K1176" s="72"/>
      <c r="L1176" s="72"/>
      <c r="M1176" s="72"/>
      <c r="N1176" s="20"/>
      <c r="O1176" s="33"/>
      <c r="P1176" s="38"/>
      <c r="Q1176" s="33"/>
      <c r="R1176" s="38"/>
      <c r="S1176" s="34"/>
      <c r="T1176" s="34"/>
      <c r="U1176" s="34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</row>
    <row r="1177" spans="1:44" ht="18.75">
      <c r="A1177" s="49"/>
      <c r="B1177" s="43" t="s">
        <v>110</v>
      </c>
      <c r="C1177" s="74"/>
      <c r="D1177" s="74"/>
      <c r="E1177" s="74"/>
      <c r="F1177" s="74"/>
      <c r="G1177" s="76"/>
      <c r="H1177" s="76"/>
      <c r="I1177" s="77"/>
      <c r="J1177" s="76"/>
      <c r="K1177" s="76"/>
      <c r="L1177" s="76"/>
      <c r="M1177" s="76"/>
      <c r="N1177" s="20"/>
      <c r="O1177" s="33"/>
      <c r="P1177" s="38"/>
      <c r="Q1177" s="33"/>
      <c r="R1177" s="38"/>
      <c r="S1177" s="34"/>
      <c r="T1177" s="34"/>
      <c r="U1177" s="34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</row>
    <row r="1178" spans="1:44" ht="18.75">
      <c r="A1178" s="49"/>
      <c r="B1178" s="60" t="s">
        <v>19</v>
      </c>
      <c r="C1178" s="78">
        <f>+'[2]สคร.4_16'!$E$354</f>
        <v>0</v>
      </c>
      <c r="D1178" s="78">
        <f>+'[2]สคร.4_16'!$F$354</f>
        <v>0</v>
      </c>
      <c r="E1178" s="78">
        <f>+'[2]สคร.4_16'!$G$354</f>
        <v>0</v>
      </c>
      <c r="F1178" s="78">
        <f>+'[2]สคร.4_16'!$H$354</f>
        <v>0</v>
      </c>
      <c r="G1178" s="85">
        <f>+D1178+E1178+F1178</f>
        <v>0</v>
      </c>
      <c r="H1178" s="85">
        <f>+C1178-D1178-E1178-F1178</f>
        <v>0</v>
      </c>
      <c r="I1178" s="86" t="e">
        <f>+D1178/C1178*100</f>
        <v>#DIV/0!</v>
      </c>
      <c r="J1178" s="81" t="e">
        <f>+E1178/C1178*100</f>
        <v>#DIV/0!</v>
      </c>
      <c r="K1178" s="87" t="e">
        <f>+F1178/C1178*100</f>
        <v>#DIV/0!</v>
      </c>
      <c r="L1178" s="87" t="e">
        <f>+G1178/C1178*100</f>
        <v>#DIV/0!</v>
      </c>
      <c r="M1178" s="87" t="e">
        <f>+H1178/C1178*100</f>
        <v>#DIV/0!</v>
      </c>
      <c r="N1178" s="20"/>
      <c r="O1178" s="33"/>
      <c r="P1178" s="38"/>
      <c r="Q1178" s="33"/>
      <c r="R1178" s="38"/>
      <c r="S1178" s="34"/>
      <c r="T1178" s="34"/>
      <c r="U1178" s="34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</row>
    <row r="1179" spans="1:44" ht="18.75">
      <c r="A1179" s="49"/>
      <c r="B1179" s="64" t="s">
        <v>13</v>
      </c>
      <c r="C1179" s="82">
        <f aca="true" t="shared" si="562" ref="C1179:H1179">SUM(C1178:C1178)</f>
        <v>0</v>
      </c>
      <c r="D1179" s="82">
        <f t="shared" si="562"/>
        <v>0</v>
      </c>
      <c r="E1179" s="82">
        <f t="shared" si="562"/>
        <v>0</v>
      </c>
      <c r="F1179" s="82">
        <f t="shared" si="562"/>
        <v>0</v>
      </c>
      <c r="G1179" s="82">
        <f t="shared" si="562"/>
        <v>0</v>
      </c>
      <c r="H1179" s="82">
        <f t="shared" si="562"/>
        <v>0</v>
      </c>
      <c r="I1179" s="83" t="e">
        <f>+D1179/C1179*100</f>
        <v>#DIV/0!</v>
      </c>
      <c r="J1179" s="84" t="e">
        <f>+E1179/C1179*100</f>
        <v>#DIV/0!</v>
      </c>
      <c r="K1179" s="84" t="e">
        <f>+F1179/C1179*100</f>
        <v>#DIV/0!</v>
      </c>
      <c r="L1179" s="84" t="e">
        <f>+G1179/C1179*100</f>
        <v>#DIV/0!</v>
      </c>
      <c r="M1179" s="84" t="e">
        <f>+H1179/C1179*100</f>
        <v>#DIV/0!</v>
      </c>
      <c r="N1179" s="20"/>
      <c r="O1179" s="33"/>
      <c r="P1179" s="38"/>
      <c r="Q1179" s="33"/>
      <c r="R1179" s="38"/>
      <c r="S1179" s="34"/>
      <c r="T1179" s="34"/>
      <c r="U1179" s="34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</row>
    <row r="1180" spans="1:44" ht="18.75">
      <c r="A1180" s="49"/>
      <c r="B1180" s="43" t="s">
        <v>130</v>
      </c>
      <c r="C1180" s="74"/>
      <c r="D1180" s="74"/>
      <c r="E1180" s="74"/>
      <c r="F1180" s="74"/>
      <c r="G1180" s="76"/>
      <c r="H1180" s="76"/>
      <c r="I1180" s="77"/>
      <c r="J1180" s="76"/>
      <c r="K1180" s="76"/>
      <c r="L1180" s="76"/>
      <c r="M1180" s="76"/>
      <c r="N1180" s="20"/>
      <c r="O1180" s="33"/>
      <c r="P1180" s="38"/>
      <c r="Q1180" s="33"/>
      <c r="R1180" s="38"/>
      <c r="S1180" s="34"/>
      <c r="T1180" s="34"/>
      <c r="U1180" s="34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</row>
    <row r="1181" spans="1:44" ht="18.75">
      <c r="A1181" s="49"/>
      <c r="B1181" s="60" t="s">
        <v>19</v>
      </c>
      <c r="C1181" s="78">
        <f>+'[2]สคร.4_16'!$E$379</f>
        <v>0</v>
      </c>
      <c r="D1181" s="78">
        <f>+'[2]สคร.4_16'!$F$379</f>
        <v>0</v>
      </c>
      <c r="E1181" s="78">
        <f>+'[2]สคร.4_16'!$G$379</f>
        <v>0</v>
      </c>
      <c r="F1181" s="78">
        <f>+'[2]สคร.4_16'!$H$379</f>
        <v>0</v>
      </c>
      <c r="G1181" s="85">
        <f>+D1181+E1181+F1181</f>
        <v>0</v>
      </c>
      <c r="H1181" s="85">
        <f>+C1181-D1181-E1181-F1181</f>
        <v>0</v>
      </c>
      <c r="I1181" s="86" t="e">
        <f>+D1181/C1181*100</f>
        <v>#DIV/0!</v>
      </c>
      <c r="J1181" s="81" t="e">
        <f>+E1181/C1181*100</f>
        <v>#DIV/0!</v>
      </c>
      <c r="K1181" s="81" t="e">
        <f>+F1181/C1181*100</f>
        <v>#DIV/0!</v>
      </c>
      <c r="L1181" s="81" t="e">
        <f>+G1181/C1181*100</f>
        <v>#DIV/0!</v>
      </c>
      <c r="M1181" s="81" t="e">
        <f>+H1181/C1181*100</f>
        <v>#DIV/0!</v>
      </c>
      <c r="N1181" s="20"/>
      <c r="O1181" s="33"/>
      <c r="P1181" s="38"/>
      <c r="Q1181" s="33"/>
      <c r="R1181" s="38"/>
      <c r="S1181" s="34"/>
      <c r="T1181" s="34"/>
      <c r="U1181" s="34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</row>
    <row r="1182" spans="1:44" ht="18.75">
      <c r="A1182" s="49"/>
      <c r="B1182" s="61" t="s">
        <v>20</v>
      </c>
      <c r="C1182" s="78">
        <f>+'[2]สคร.4_16'!$E$380</f>
        <v>0</v>
      </c>
      <c r="D1182" s="78">
        <f>+'[2]สคร.4_16'!$F$380</f>
        <v>0</v>
      </c>
      <c r="E1182" s="78">
        <f>+'[2]สคร.4_16'!$G$380</f>
        <v>0</v>
      </c>
      <c r="F1182" s="78">
        <f>+'[2]สคร.4_16'!$H$380</f>
        <v>0</v>
      </c>
      <c r="G1182" s="79">
        <f>+D1182+E1182+F1182</f>
        <v>0</v>
      </c>
      <c r="H1182" s="79">
        <f>+C1182-D1182-E1182-F1182</f>
        <v>0</v>
      </c>
      <c r="I1182" s="80" t="e">
        <f>+D1182/C1182*100</f>
        <v>#DIV/0!</v>
      </c>
      <c r="J1182" s="81" t="e">
        <f>+E1182/C1182*100</f>
        <v>#DIV/0!</v>
      </c>
      <c r="K1182" s="81" t="e">
        <f>+F1182/C1182*100</f>
        <v>#DIV/0!</v>
      </c>
      <c r="L1182" s="81" t="e">
        <f>+G1182/C1182*100</f>
        <v>#DIV/0!</v>
      </c>
      <c r="M1182" s="81" t="e">
        <f>+H1182/C1182*100</f>
        <v>#DIV/0!</v>
      </c>
      <c r="N1182" s="20"/>
      <c r="O1182" s="33"/>
      <c r="P1182" s="38"/>
      <c r="Q1182" s="33"/>
      <c r="R1182" s="38"/>
      <c r="S1182" s="34"/>
      <c r="T1182" s="34"/>
      <c r="U1182" s="34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</row>
    <row r="1183" spans="1:44" ht="18.75">
      <c r="A1183" s="49"/>
      <c r="B1183" s="64" t="s">
        <v>13</v>
      </c>
      <c r="C1183" s="82">
        <f aca="true" t="shared" si="563" ref="C1183:H1183">SUM(C1181:C1182)</f>
        <v>0</v>
      </c>
      <c r="D1183" s="82">
        <f t="shared" si="563"/>
        <v>0</v>
      </c>
      <c r="E1183" s="82">
        <f t="shared" si="563"/>
        <v>0</v>
      </c>
      <c r="F1183" s="82">
        <f t="shared" si="563"/>
        <v>0</v>
      </c>
      <c r="G1183" s="82">
        <f t="shared" si="563"/>
        <v>0</v>
      </c>
      <c r="H1183" s="82">
        <f t="shared" si="563"/>
        <v>0</v>
      </c>
      <c r="I1183" s="83" t="e">
        <f>+D1183/C1183*100</f>
        <v>#DIV/0!</v>
      </c>
      <c r="J1183" s="84" t="e">
        <f>+E1183/C1183*100</f>
        <v>#DIV/0!</v>
      </c>
      <c r="K1183" s="84" t="e">
        <f>+F1183/C1183*100</f>
        <v>#DIV/0!</v>
      </c>
      <c r="L1183" s="84" t="e">
        <f>+G1183/C1183*100</f>
        <v>#DIV/0!</v>
      </c>
      <c r="M1183" s="84" t="e">
        <f>+H1183/C1183*100</f>
        <v>#DIV/0!</v>
      </c>
      <c r="N1183" s="20"/>
      <c r="O1183" s="33"/>
      <c r="P1183" s="38"/>
      <c r="Q1183" s="33"/>
      <c r="R1183" s="38"/>
      <c r="S1183" s="34"/>
      <c r="T1183" s="34"/>
      <c r="U1183" s="34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</row>
    <row r="1184" spans="1:44" ht="18.75">
      <c r="A1184" s="49"/>
      <c r="B1184" s="17" t="s">
        <v>128</v>
      </c>
      <c r="C1184" s="88"/>
      <c r="D1184" s="88"/>
      <c r="E1184" s="88"/>
      <c r="F1184" s="88"/>
      <c r="G1184" s="89"/>
      <c r="H1184" s="89"/>
      <c r="I1184" s="90"/>
      <c r="J1184" s="89"/>
      <c r="K1184" s="89"/>
      <c r="L1184" s="89"/>
      <c r="M1184" s="89"/>
      <c r="N1184" s="20"/>
      <c r="O1184" s="33"/>
      <c r="P1184" s="38"/>
      <c r="Q1184" s="33"/>
      <c r="R1184" s="38"/>
      <c r="S1184" s="34"/>
      <c r="T1184" s="34"/>
      <c r="U1184" s="34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</row>
    <row r="1185" spans="1:44" ht="18.75">
      <c r="A1185" s="49"/>
      <c r="B1185" s="43" t="s">
        <v>129</v>
      </c>
      <c r="C1185" s="91"/>
      <c r="D1185" s="91"/>
      <c r="E1185" s="91"/>
      <c r="F1185" s="91"/>
      <c r="G1185" s="92"/>
      <c r="H1185" s="92"/>
      <c r="I1185" s="93"/>
      <c r="J1185" s="92"/>
      <c r="K1185" s="92"/>
      <c r="L1185" s="92"/>
      <c r="M1185" s="92"/>
      <c r="N1185" s="20"/>
      <c r="O1185" s="33"/>
      <c r="P1185" s="38"/>
      <c r="Q1185" s="33"/>
      <c r="R1185" s="38"/>
      <c r="S1185" s="34"/>
      <c r="T1185" s="34"/>
      <c r="U1185" s="34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</row>
    <row r="1186" spans="1:44" ht="18.75">
      <c r="A1186" s="49"/>
      <c r="B1186" s="66" t="s">
        <v>18</v>
      </c>
      <c r="C1186" s="94">
        <f>+'[2]สคร.4_16'!$E$402</f>
        <v>2822200</v>
      </c>
      <c r="D1186" s="94">
        <f>+'[2]สคร.4_16'!$F$402</f>
        <v>0</v>
      </c>
      <c r="E1186" s="94">
        <f>+'[2]สคร.4_16'!$G$402</f>
        <v>0</v>
      </c>
      <c r="F1186" s="94">
        <f>+'[2]สคร.4_16'!$H$402</f>
        <v>1799440</v>
      </c>
      <c r="G1186" s="95">
        <f>+D1186+E1186+F1186</f>
        <v>1799440</v>
      </c>
      <c r="H1186" s="95">
        <f>+C1186-D1186-E1186-F1186</f>
        <v>1022760</v>
      </c>
      <c r="I1186" s="96">
        <f>+D1186/C1186*100</f>
        <v>0</v>
      </c>
      <c r="J1186" s="95">
        <f>+E1186/C1186*100</f>
        <v>0</v>
      </c>
      <c r="K1186" s="95">
        <f>+F1186/C1186*100</f>
        <v>63.76018708808731</v>
      </c>
      <c r="L1186" s="95">
        <f>+G1186/C1186*100</f>
        <v>63.76018708808731</v>
      </c>
      <c r="M1186" s="95">
        <f>+H1186/C1186*100</f>
        <v>36.23981291191269</v>
      </c>
      <c r="N1186" s="20"/>
      <c r="O1186" s="33"/>
      <c r="P1186" s="38"/>
      <c r="Q1186" s="33"/>
      <c r="R1186" s="38"/>
      <c r="S1186" s="41"/>
      <c r="T1186" s="2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</row>
    <row r="1187" spans="1:44" ht="18.75">
      <c r="A1187" s="49"/>
      <c r="B1187" s="62" t="s">
        <v>19</v>
      </c>
      <c r="C1187" s="97">
        <f>+'[2]สคร.4_16'!$E$403</f>
        <v>633100</v>
      </c>
      <c r="D1187" s="97">
        <f>+'[2]สคร.4_16'!$F$403</f>
        <v>0</v>
      </c>
      <c r="E1187" s="97">
        <f>+'[2]สคร.4_16'!$G$403</f>
        <v>0</v>
      </c>
      <c r="F1187" s="97">
        <f>+'[2]สคร.4_16'!$H$403</f>
        <v>251744</v>
      </c>
      <c r="G1187" s="98">
        <f>+D1187+E1187+F1187</f>
        <v>251744</v>
      </c>
      <c r="H1187" s="98">
        <f>+C1187-D1187-E1187-F1187</f>
        <v>381356</v>
      </c>
      <c r="I1187" s="80">
        <f>+D1187/C1187*100</f>
        <v>0</v>
      </c>
      <c r="J1187" s="98">
        <f>+E1187/C1187*100</f>
        <v>0</v>
      </c>
      <c r="K1187" s="98">
        <f>+F1187/C1187*100</f>
        <v>39.76370241667983</v>
      </c>
      <c r="L1187" s="98">
        <f>+G1187/C1187*100</f>
        <v>39.76370241667983</v>
      </c>
      <c r="M1187" s="98">
        <f>+H1187/C1187*100</f>
        <v>60.23629758332017</v>
      </c>
      <c r="N1187" s="20"/>
      <c r="O1187" s="16"/>
      <c r="P1187" s="42"/>
      <c r="Q1187" s="16"/>
      <c r="R1187" s="16"/>
      <c r="S1187" s="33"/>
      <c r="T1187" s="36"/>
      <c r="U1187" s="36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</row>
    <row r="1188" spans="1:44" ht="18.75">
      <c r="A1188" s="49"/>
      <c r="B1188" s="65" t="s">
        <v>13</v>
      </c>
      <c r="C1188" s="82">
        <f aca="true" t="shared" si="564" ref="C1188:H1188">SUM(C1186:C1187)</f>
        <v>3455300</v>
      </c>
      <c r="D1188" s="82">
        <f t="shared" si="564"/>
        <v>0</v>
      </c>
      <c r="E1188" s="82">
        <f t="shared" si="564"/>
        <v>0</v>
      </c>
      <c r="F1188" s="82">
        <f t="shared" si="564"/>
        <v>2051184</v>
      </c>
      <c r="G1188" s="82">
        <f t="shared" si="564"/>
        <v>2051184</v>
      </c>
      <c r="H1188" s="82">
        <f t="shared" si="564"/>
        <v>1404116</v>
      </c>
      <c r="I1188" s="99">
        <f>+D1188/C1188*100</f>
        <v>0</v>
      </c>
      <c r="J1188" s="100">
        <f>+E1188/C1188*100</f>
        <v>0</v>
      </c>
      <c r="K1188" s="100">
        <f>+F1188/C1188*100</f>
        <v>59.363412728272515</v>
      </c>
      <c r="L1188" s="100">
        <f>+G1188/C1188*100</f>
        <v>59.363412728272515</v>
      </c>
      <c r="M1188" s="100">
        <f>+H1188/C1188*100</f>
        <v>40.63658727172749</v>
      </c>
      <c r="N1188" s="20"/>
      <c r="O1188" s="16"/>
      <c r="P1188" s="42"/>
      <c r="Q1188" s="16"/>
      <c r="R1188" s="16"/>
      <c r="S1188" s="33"/>
      <c r="T1188" s="36"/>
      <c r="U1188" s="36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</row>
    <row r="1189" spans="1:44" ht="19.5" thickBot="1">
      <c r="A1189" s="49"/>
      <c r="B1189" s="18" t="s">
        <v>132</v>
      </c>
      <c r="C1189" s="101"/>
      <c r="D1189" s="101"/>
      <c r="E1189" s="101"/>
      <c r="F1189" s="101"/>
      <c r="G1189" s="102"/>
      <c r="H1189" s="102"/>
      <c r="I1189" s="103"/>
      <c r="J1189" s="102"/>
      <c r="K1189" s="102"/>
      <c r="L1189" s="102"/>
      <c r="M1189" s="102"/>
      <c r="N1189" s="20"/>
      <c r="O1189" s="16"/>
      <c r="P1189" s="42"/>
      <c r="Q1189" s="16"/>
      <c r="R1189" s="16"/>
      <c r="S1189" s="33"/>
      <c r="T1189" s="36"/>
      <c r="U1189" s="36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</row>
    <row r="1190" spans="1:44" ht="19.5" thickTop="1">
      <c r="A1190" s="50"/>
      <c r="B1190" s="60" t="s">
        <v>18</v>
      </c>
      <c r="C1190" s="78">
        <f aca="true" t="shared" si="565" ref="C1190:H1190">+C1186</f>
        <v>2822200</v>
      </c>
      <c r="D1190" s="78">
        <f t="shared" si="565"/>
        <v>0</v>
      </c>
      <c r="E1190" s="78">
        <f t="shared" si="565"/>
        <v>0</v>
      </c>
      <c r="F1190" s="78">
        <f t="shared" si="565"/>
        <v>1799440</v>
      </c>
      <c r="G1190" s="78">
        <f t="shared" si="565"/>
        <v>1799440</v>
      </c>
      <c r="H1190" s="78">
        <f t="shared" si="565"/>
        <v>1022760</v>
      </c>
      <c r="I1190" s="86">
        <f aca="true" t="shared" si="566" ref="I1190:I1195">+D1190/C1190*100</f>
        <v>0</v>
      </c>
      <c r="J1190" s="81">
        <f aca="true" t="shared" si="567" ref="J1190:J1195">+E1190/C1190*100</f>
        <v>0</v>
      </c>
      <c r="K1190" s="81">
        <f aca="true" t="shared" si="568" ref="K1190:K1195">+F1190/C1190*100</f>
        <v>63.76018708808731</v>
      </c>
      <c r="L1190" s="81">
        <f aca="true" t="shared" si="569" ref="L1190:L1195">+G1190/C1190*100</f>
        <v>63.76018708808731</v>
      </c>
      <c r="M1190" s="81">
        <f aca="true" t="shared" si="570" ref="M1190:M1195">+H1190/C1190*100</f>
        <v>36.23981291191269</v>
      </c>
      <c r="N1190" s="20"/>
      <c r="O1190" s="16"/>
      <c r="P1190" s="42"/>
      <c r="Q1190" s="16"/>
      <c r="R1190" s="16"/>
      <c r="S1190" s="33"/>
      <c r="T1190" s="36"/>
      <c r="U1190" s="36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</row>
    <row r="1191" spans="1:44" ht="18.75">
      <c r="A1191" s="49"/>
      <c r="B1191" s="62" t="s">
        <v>19</v>
      </c>
      <c r="C1191" s="97">
        <f aca="true" t="shared" si="571" ref="C1191:H1191">+C1165+C1172+C1178+C1181+C1187</f>
        <v>6010300</v>
      </c>
      <c r="D1191" s="97">
        <f t="shared" si="571"/>
        <v>0</v>
      </c>
      <c r="E1191" s="97">
        <f t="shared" si="571"/>
        <v>240108</v>
      </c>
      <c r="F1191" s="97">
        <f t="shared" si="571"/>
        <v>2889968.2800000003</v>
      </c>
      <c r="G1191" s="97">
        <f t="shared" si="571"/>
        <v>3130076.2800000003</v>
      </c>
      <c r="H1191" s="97">
        <f t="shared" si="571"/>
        <v>2880223.7199999997</v>
      </c>
      <c r="I1191" s="86">
        <f t="shared" si="566"/>
        <v>0</v>
      </c>
      <c r="J1191" s="81">
        <f t="shared" si="567"/>
        <v>3.994942016205514</v>
      </c>
      <c r="K1191" s="81">
        <f t="shared" si="568"/>
        <v>48.083594496115005</v>
      </c>
      <c r="L1191" s="81">
        <f t="shared" si="569"/>
        <v>52.07853651232052</v>
      </c>
      <c r="M1191" s="81">
        <f t="shared" si="570"/>
        <v>47.921463487679475</v>
      </c>
      <c r="N1191" s="20"/>
      <c r="O1191" s="16"/>
      <c r="P1191" s="42"/>
      <c r="Q1191" s="16"/>
      <c r="R1191" s="16"/>
      <c r="S1191" s="33"/>
      <c r="T1191" s="36"/>
      <c r="U1191" s="36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</row>
    <row r="1192" spans="1:44" ht="18.75">
      <c r="A1192" s="49"/>
      <c r="B1192" s="61" t="s">
        <v>20</v>
      </c>
      <c r="C1192" s="104">
        <f aca="true" t="shared" si="572" ref="C1192:H1192">+C1166+C1173+C1182</f>
        <v>28503450</v>
      </c>
      <c r="D1192" s="104">
        <f t="shared" si="572"/>
        <v>0</v>
      </c>
      <c r="E1192" s="104">
        <f t="shared" si="572"/>
        <v>0</v>
      </c>
      <c r="F1192" s="104">
        <f t="shared" si="572"/>
        <v>15450</v>
      </c>
      <c r="G1192" s="104">
        <f t="shared" si="572"/>
        <v>15450</v>
      </c>
      <c r="H1192" s="104">
        <f t="shared" si="572"/>
        <v>28488000</v>
      </c>
      <c r="I1192" s="104">
        <f t="shared" si="566"/>
        <v>0</v>
      </c>
      <c r="J1192" s="104">
        <f t="shared" si="567"/>
        <v>0</v>
      </c>
      <c r="K1192" s="104">
        <f t="shared" si="568"/>
        <v>0.05420396478321045</v>
      </c>
      <c r="L1192" s="104">
        <f t="shared" si="569"/>
        <v>0.05420396478321045</v>
      </c>
      <c r="M1192" s="104">
        <f t="shared" si="570"/>
        <v>99.94579603521679</v>
      </c>
      <c r="N1192" s="20"/>
      <c r="O1192" s="16"/>
      <c r="P1192" s="42"/>
      <c r="Q1192" s="16"/>
      <c r="R1192" s="16"/>
      <c r="S1192" s="33"/>
      <c r="T1192" s="36"/>
      <c r="U1192" s="36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</row>
    <row r="1193" spans="1:44" ht="18.75">
      <c r="A1193" s="49"/>
      <c r="B1193" s="62" t="s">
        <v>21</v>
      </c>
      <c r="C1193" s="97">
        <f aca="true" t="shared" si="573" ref="C1193:H1193">+C1167+C1174</f>
        <v>1995100</v>
      </c>
      <c r="D1193" s="97">
        <f t="shared" si="573"/>
        <v>0</v>
      </c>
      <c r="E1193" s="97">
        <f t="shared" si="573"/>
        <v>0</v>
      </c>
      <c r="F1193" s="97">
        <f t="shared" si="573"/>
        <v>1461986</v>
      </c>
      <c r="G1193" s="97">
        <f t="shared" si="573"/>
        <v>1461986</v>
      </c>
      <c r="H1193" s="97">
        <f t="shared" si="573"/>
        <v>533114</v>
      </c>
      <c r="I1193" s="86">
        <f t="shared" si="566"/>
        <v>0</v>
      </c>
      <c r="J1193" s="81">
        <f t="shared" si="567"/>
        <v>0</v>
      </c>
      <c r="K1193" s="81">
        <f t="shared" si="568"/>
        <v>73.27883314119593</v>
      </c>
      <c r="L1193" s="81">
        <f t="shared" si="569"/>
        <v>73.27883314119593</v>
      </c>
      <c r="M1193" s="81">
        <f t="shared" si="570"/>
        <v>26.721166858804068</v>
      </c>
      <c r="N1193" s="20"/>
      <c r="O1193" s="16"/>
      <c r="P1193" s="42"/>
      <c r="Q1193" s="16"/>
      <c r="R1193" s="16"/>
      <c r="S1193" s="33"/>
      <c r="T1193" s="36"/>
      <c r="U1193" s="36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</row>
    <row r="1194" spans="1:44" ht="18.75">
      <c r="A1194" s="49"/>
      <c r="B1194" s="67" t="s">
        <v>22</v>
      </c>
      <c r="C1194" s="105">
        <f aca="true" t="shared" si="574" ref="C1194:H1194">+C1168</f>
        <v>0</v>
      </c>
      <c r="D1194" s="105">
        <f t="shared" si="574"/>
        <v>0</v>
      </c>
      <c r="E1194" s="105">
        <f t="shared" si="574"/>
        <v>0</v>
      </c>
      <c r="F1194" s="105">
        <f t="shared" si="574"/>
        <v>0</v>
      </c>
      <c r="G1194" s="105">
        <f t="shared" si="574"/>
        <v>0</v>
      </c>
      <c r="H1194" s="105">
        <f t="shared" si="574"/>
        <v>0</v>
      </c>
      <c r="I1194" s="86" t="e">
        <f t="shared" si="566"/>
        <v>#DIV/0!</v>
      </c>
      <c r="J1194" s="81" t="e">
        <f t="shared" si="567"/>
        <v>#DIV/0!</v>
      </c>
      <c r="K1194" s="81" t="e">
        <f t="shared" si="568"/>
        <v>#DIV/0!</v>
      </c>
      <c r="L1194" s="81" t="e">
        <f t="shared" si="569"/>
        <v>#DIV/0!</v>
      </c>
      <c r="M1194" s="81" t="e">
        <f t="shared" si="570"/>
        <v>#DIV/0!</v>
      </c>
      <c r="N1194" s="20"/>
      <c r="O1194" s="33"/>
      <c r="P1194" s="38"/>
      <c r="Q1194" s="33"/>
      <c r="R1194" s="38"/>
      <c r="S1194" s="34"/>
      <c r="T1194" s="34"/>
      <c r="U1194" s="34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</row>
    <row r="1195" spans="1:44" ht="19.5" thickBot="1">
      <c r="A1195" s="109"/>
      <c r="B1195" s="68" t="s">
        <v>14</v>
      </c>
      <c r="C1195" s="106">
        <f aca="true" t="shared" si="575" ref="C1195:H1195">SUM(C1190:C1194)</f>
        <v>39331050</v>
      </c>
      <c r="D1195" s="106">
        <f t="shared" si="575"/>
        <v>0</v>
      </c>
      <c r="E1195" s="106">
        <f t="shared" si="575"/>
        <v>240108</v>
      </c>
      <c r="F1195" s="106">
        <f t="shared" si="575"/>
        <v>6166844.28</v>
      </c>
      <c r="G1195" s="106">
        <f t="shared" si="575"/>
        <v>6406952.28</v>
      </c>
      <c r="H1195" s="106">
        <f t="shared" si="575"/>
        <v>32924097.72</v>
      </c>
      <c r="I1195" s="106">
        <f t="shared" si="566"/>
        <v>0</v>
      </c>
      <c r="J1195" s="106">
        <f t="shared" si="567"/>
        <v>0.6104795066493267</v>
      </c>
      <c r="K1195" s="106">
        <f t="shared" si="568"/>
        <v>15.679327859286749</v>
      </c>
      <c r="L1195" s="107">
        <f t="shared" si="569"/>
        <v>16.289807365936074</v>
      </c>
      <c r="M1195" s="106">
        <f t="shared" si="570"/>
        <v>83.71019263406393</v>
      </c>
      <c r="N1195" s="20"/>
      <c r="O1195" s="33"/>
      <c r="P1195" s="38"/>
      <c r="Q1195" s="33"/>
      <c r="R1195" s="38"/>
      <c r="S1195" s="34"/>
      <c r="T1195" s="34"/>
      <c r="U1195" s="34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</row>
    <row r="1196" spans="1:44" ht="19.5" thickTop="1">
      <c r="A1196" s="69" t="s">
        <v>35</v>
      </c>
      <c r="B1196" s="17" t="s">
        <v>42</v>
      </c>
      <c r="C1196" s="71"/>
      <c r="D1196" s="71"/>
      <c r="E1196" s="71"/>
      <c r="F1196" s="71"/>
      <c r="G1196" s="72"/>
      <c r="H1196" s="72"/>
      <c r="I1196" s="73"/>
      <c r="J1196" s="72"/>
      <c r="K1196" s="72"/>
      <c r="L1196" s="72"/>
      <c r="M1196" s="58"/>
      <c r="N1196" s="20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</row>
    <row r="1197" spans="1:44" ht="18.75">
      <c r="A1197" s="48" t="s">
        <v>78</v>
      </c>
      <c r="B1197" s="43" t="s">
        <v>108</v>
      </c>
      <c r="C1197" s="75"/>
      <c r="D1197" s="75"/>
      <c r="E1197" s="75"/>
      <c r="F1197" s="75"/>
      <c r="G1197" s="76"/>
      <c r="H1197" s="76"/>
      <c r="I1197" s="77"/>
      <c r="J1197" s="76"/>
      <c r="K1197" s="76"/>
      <c r="L1197" s="76"/>
      <c r="M1197" s="59"/>
      <c r="N1197" s="20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</row>
    <row r="1198" spans="1:44" ht="18.75">
      <c r="A1198" s="55" t="s">
        <v>72</v>
      </c>
      <c r="B1198" s="60" t="s">
        <v>19</v>
      </c>
      <c r="C1198" s="78">
        <f>+'[2]สคร.5_22'!AE$281</f>
        <v>4575200</v>
      </c>
      <c r="D1198" s="78">
        <f>+'[2]สคร.5_22'!AF$281</f>
        <v>0</v>
      </c>
      <c r="E1198" s="78">
        <f>+'[2]สคร.5_22'!AG$281</f>
        <v>260240</v>
      </c>
      <c r="F1198" s="78">
        <f>+'[2]สคร.5_22'!AH$281</f>
        <v>2537662.44</v>
      </c>
      <c r="G1198" s="85">
        <f>+D1198+E1198+F1198</f>
        <v>2797902.44</v>
      </c>
      <c r="H1198" s="81">
        <f>+C1198-D1198-E1198-F1198</f>
        <v>1777297.56</v>
      </c>
      <c r="I1198" s="86">
        <f>+D1198/C1198*100</f>
        <v>0</v>
      </c>
      <c r="J1198" s="81">
        <f>+E1198/C1198*100</f>
        <v>5.688057352684036</v>
      </c>
      <c r="K1198" s="98">
        <f>+F1198/C1198*100</f>
        <v>55.465606749431714</v>
      </c>
      <c r="L1198" s="81">
        <f>+G1198/C1198*100</f>
        <v>61.153664102115755</v>
      </c>
      <c r="M1198" s="81">
        <f>+H1198/C1198*100</f>
        <v>38.84633589788425</v>
      </c>
      <c r="N1198" s="39"/>
      <c r="O1198" s="40"/>
      <c r="P1198" s="40"/>
      <c r="Q1198" s="40"/>
      <c r="R1198" s="40"/>
      <c r="S1198" s="41"/>
      <c r="T1198" s="41"/>
      <c r="U1198" s="41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</row>
    <row r="1199" spans="1:44" ht="18.75">
      <c r="A1199" s="56" t="s">
        <v>122</v>
      </c>
      <c r="B1199" s="61" t="s">
        <v>20</v>
      </c>
      <c r="C1199" s="97">
        <f>+'[2]สคร.5_22'!AE$282</f>
        <v>12873000</v>
      </c>
      <c r="D1199" s="97">
        <f>+'[2]สคร.5_22'!AF$282</f>
        <v>0</v>
      </c>
      <c r="E1199" s="97">
        <f>+'[2]สคร.5_22'!AG$282</f>
        <v>0</v>
      </c>
      <c r="F1199" s="97">
        <f>+'[2]สคร.5_22'!AH$282</f>
        <v>1411752</v>
      </c>
      <c r="G1199" s="79">
        <f>+D1199+E1199+F1199</f>
        <v>1411752</v>
      </c>
      <c r="H1199" s="98">
        <f>+C1199-D1199-E1199-F1199</f>
        <v>11461248</v>
      </c>
      <c r="I1199" s="80">
        <f>+D1199/C1199*100</f>
        <v>0</v>
      </c>
      <c r="J1199" s="98">
        <f>+E1199/C1199*100</f>
        <v>0</v>
      </c>
      <c r="K1199" s="98">
        <f>+F1199/C1199*100</f>
        <v>10.966767653227686</v>
      </c>
      <c r="L1199" s="98">
        <f>+G1199/C1199*100</f>
        <v>10.966767653227686</v>
      </c>
      <c r="M1199" s="98">
        <f>+H1199/C1199*100</f>
        <v>89.03323234677232</v>
      </c>
      <c r="N1199" s="39"/>
      <c r="O1199" s="40"/>
      <c r="P1199" s="40"/>
      <c r="Q1199" s="40"/>
      <c r="R1199" s="40"/>
      <c r="S1199" s="41"/>
      <c r="T1199" s="41"/>
      <c r="U1199" s="41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</row>
    <row r="1200" spans="1:44" ht="18.75">
      <c r="A1200" s="49"/>
      <c r="B1200" s="62" t="s">
        <v>21</v>
      </c>
      <c r="C1200" s="97">
        <f>+'[2]สคร.5_22'!AE$283</f>
        <v>787200</v>
      </c>
      <c r="D1200" s="97">
        <f>+'[2]สคร.5_22'!AF$283</f>
        <v>0</v>
      </c>
      <c r="E1200" s="97">
        <f>+'[2]สคร.5_22'!AG$283</f>
        <v>0</v>
      </c>
      <c r="F1200" s="97">
        <f>+'[2]สคร.5_22'!AH$283</f>
        <v>449100</v>
      </c>
      <c r="G1200" s="79">
        <f>+D1200+E1200+F1200</f>
        <v>449100</v>
      </c>
      <c r="H1200" s="98">
        <f>+C1200-D1200-E1200-F1200</f>
        <v>338100</v>
      </c>
      <c r="I1200" s="80">
        <f>+D1200/C1200*100</f>
        <v>0</v>
      </c>
      <c r="J1200" s="98">
        <f>+E1200/C1200*100</f>
        <v>0</v>
      </c>
      <c r="K1200" s="98">
        <f>+F1200/C1200*100</f>
        <v>57.050304878048784</v>
      </c>
      <c r="L1200" s="98">
        <f>+G1200/C1200*100</f>
        <v>57.050304878048784</v>
      </c>
      <c r="M1200" s="98">
        <f>+H1200/C1200*100</f>
        <v>42.94969512195122</v>
      </c>
      <c r="N1200" s="39"/>
      <c r="O1200" s="40"/>
      <c r="P1200" s="40"/>
      <c r="Q1200" s="40"/>
      <c r="R1200" s="40"/>
      <c r="S1200" s="41"/>
      <c r="T1200" s="41"/>
      <c r="U1200" s="41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</row>
    <row r="1201" spans="1:44" ht="18.75">
      <c r="A1201" s="49"/>
      <c r="B1201" s="63" t="s">
        <v>22</v>
      </c>
      <c r="C1201" s="97">
        <f>+'[2]สคร.5_22'!AE$284</f>
        <v>0</v>
      </c>
      <c r="D1201" s="97">
        <f>+'[2]สคร.5_22'!AF$284</f>
        <v>0</v>
      </c>
      <c r="E1201" s="97">
        <f>+'[2]สคร.5_22'!AG$284</f>
        <v>0</v>
      </c>
      <c r="F1201" s="97">
        <f>+'[2]สคร.5_22'!AH$284</f>
        <v>0</v>
      </c>
      <c r="G1201" s="79">
        <f>+D1201+E1201+F1201</f>
        <v>0</v>
      </c>
      <c r="H1201" s="98">
        <f>+C1201-D1201-E1201-F1201</f>
        <v>0</v>
      </c>
      <c r="I1201" s="80" t="e">
        <f>+D1201/C1201*100</f>
        <v>#DIV/0!</v>
      </c>
      <c r="J1201" s="98" t="e">
        <f>+E1201/C1201*100</f>
        <v>#DIV/0!</v>
      </c>
      <c r="K1201" s="98" t="e">
        <f>+F1201/C1201*100</f>
        <v>#DIV/0!</v>
      </c>
      <c r="L1201" s="98" t="e">
        <f>+G1201/C1201*100</f>
        <v>#DIV/0!</v>
      </c>
      <c r="M1201" s="98" t="e">
        <f>+H1201/C1201*100</f>
        <v>#DIV/0!</v>
      </c>
      <c r="N1201" s="39"/>
      <c r="O1201" s="40"/>
      <c r="P1201" s="40"/>
      <c r="Q1201" s="40"/>
      <c r="R1201" s="40"/>
      <c r="S1201" s="41"/>
      <c r="T1201" s="41"/>
      <c r="U1201" s="41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</row>
    <row r="1202" spans="1:44" ht="18.75">
      <c r="A1202" s="49"/>
      <c r="B1202" s="64" t="s">
        <v>13</v>
      </c>
      <c r="C1202" s="108">
        <f aca="true" t="shared" si="576" ref="C1202:H1202">SUM(C1198:C1201)</f>
        <v>18235400</v>
      </c>
      <c r="D1202" s="108">
        <f t="shared" si="576"/>
        <v>0</v>
      </c>
      <c r="E1202" s="108">
        <f t="shared" si="576"/>
        <v>260240</v>
      </c>
      <c r="F1202" s="108">
        <f t="shared" si="576"/>
        <v>4398514.4399999995</v>
      </c>
      <c r="G1202" s="108">
        <f t="shared" si="576"/>
        <v>4658754.4399999995</v>
      </c>
      <c r="H1202" s="108">
        <f t="shared" si="576"/>
        <v>13576645.56</v>
      </c>
      <c r="I1202" s="108">
        <f>+D1202/C1202*100</f>
        <v>0</v>
      </c>
      <c r="J1202" s="108">
        <f>+E1202/C1202*100</f>
        <v>1.427114294175066</v>
      </c>
      <c r="K1202" s="108">
        <f>+F1202/C1202*100</f>
        <v>24.12074558276758</v>
      </c>
      <c r="L1202" s="108">
        <f>+G1202/C1202*100</f>
        <v>25.547859876942645</v>
      </c>
      <c r="M1202" s="108">
        <f>+H1202/C1202*100</f>
        <v>74.45214012305735</v>
      </c>
      <c r="N1202" s="20"/>
      <c r="O1202" s="16"/>
      <c r="P1202" s="42"/>
      <c r="Q1202" s="16"/>
      <c r="R1202" s="16"/>
      <c r="S1202" s="25"/>
      <c r="T1202" s="24"/>
      <c r="U1202" s="24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</row>
    <row r="1203" spans="1:44" ht="18.75">
      <c r="A1203" s="49"/>
      <c r="B1203" s="17" t="s">
        <v>109</v>
      </c>
      <c r="C1203" s="71"/>
      <c r="D1203" s="71"/>
      <c r="E1203" s="71"/>
      <c r="F1203" s="71"/>
      <c r="G1203" s="72"/>
      <c r="H1203" s="72"/>
      <c r="I1203" s="73"/>
      <c r="J1203" s="72"/>
      <c r="K1203" s="72"/>
      <c r="L1203" s="72"/>
      <c r="M1203" s="72"/>
      <c r="N1203" s="20"/>
      <c r="O1203" s="33"/>
      <c r="P1203" s="38"/>
      <c r="Q1203" s="33"/>
      <c r="R1203" s="38"/>
      <c r="S1203" s="41"/>
      <c r="T1203" s="2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</row>
    <row r="1204" spans="1:44" ht="18.75">
      <c r="A1204" s="49"/>
      <c r="B1204" s="43" t="s">
        <v>107</v>
      </c>
      <c r="C1204" s="75"/>
      <c r="D1204" s="75"/>
      <c r="E1204" s="75"/>
      <c r="F1204" s="75"/>
      <c r="G1204" s="76"/>
      <c r="H1204" s="76"/>
      <c r="I1204" s="77"/>
      <c r="J1204" s="76"/>
      <c r="K1204" s="76"/>
      <c r="L1204" s="76"/>
      <c r="M1204" s="76"/>
      <c r="N1204" s="20"/>
      <c r="O1204" s="33"/>
      <c r="P1204" s="38"/>
      <c r="Q1204" s="33"/>
      <c r="R1204" s="38"/>
      <c r="S1204" s="41"/>
      <c r="T1204" s="2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</row>
    <row r="1205" spans="1:44" ht="18.75">
      <c r="A1205" s="49"/>
      <c r="B1205" s="60" t="s">
        <v>19</v>
      </c>
      <c r="C1205" s="78">
        <f>+'[2]สคร.5_22'!AE$336</f>
        <v>9387900</v>
      </c>
      <c r="D1205" s="78">
        <f>+'[2]สคร.5_22'!AF$336</f>
        <v>0</v>
      </c>
      <c r="E1205" s="78">
        <f>+'[2]สคร.5_22'!AG$336</f>
        <v>1792943</v>
      </c>
      <c r="F1205" s="78">
        <f>+'[2]สคร.5_22'!AH$336</f>
        <v>4739901</v>
      </c>
      <c r="G1205" s="85">
        <f>+D1205+E1205+F1205</f>
        <v>6532844</v>
      </c>
      <c r="H1205" s="85">
        <f>+C1205-D1205-E1205-F1205</f>
        <v>2855056</v>
      </c>
      <c r="I1205" s="86">
        <f>+D1205/C1205*100</f>
        <v>0</v>
      </c>
      <c r="J1205" s="81">
        <f>+E1205/C1205*100</f>
        <v>19.09844587181372</v>
      </c>
      <c r="K1205" s="81">
        <f>+F1205/C1205*100</f>
        <v>50.48947048860768</v>
      </c>
      <c r="L1205" s="81">
        <f>+G1205/C1205*100</f>
        <v>69.5879163604214</v>
      </c>
      <c r="M1205" s="81">
        <f>+H1205/C1205*100</f>
        <v>30.412083639578608</v>
      </c>
      <c r="N1205" s="20"/>
      <c r="O1205" s="33"/>
      <c r="P1205" s="38"/>
      <c r="Q1205" s="33"/>
      <c r="R1205" s="38"/>
      <c r="S1205" s="41"/>
      <c r="T1205" s="2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</row>
    <row r="1206" spans="1:44" ht="18.75">
      <c r="A1206" s="49"/>
      <c r="B1206" s="61" t="s">
        <v>20</v>
      </c>
      <c r="C1206" s="78">
        <f>+'[2]สคร.5_22'!AE$337</f>
        <v>23847600</v>
      </c>
      <c r="D1206" s="78">
        <f>+'[2]สคร.5_22'!AF$337</f>
        <v>0</v>
      </c>
      <c r="E1206" s="78">
        <f>+'[2]สคร.5_22'!AG$337</f>
        <v>0</v>
      </c>
      <c r="F1206" s="78">
        <f>+'[2]สคร.5_22'!AH$337</f>
        <v>17800</v>
      </c>
      <c r="G1206" s="79">
        <f>+D1206+E1206+F1206</f>
        <v>17800</v>
      </c>
      <c r="H1206" s="79">
        <f>+C1206-D1206-E1206-F1206</f>
        <v>23829800</v>
      </c>
      <c r="I1206" s="80">
        <f>+D1206/C1206*100</f>
        <v>0</v>
      </c>
      <c r="J1206" s="81">
        <f>+E1206/C1206*100</f>
        <v>0</v>
      </c>
      <c r="K1206" s="81">
        <f>+F1206/C1206*100</f>
        <v>0.07464063469699257</v>
      </c>
      <c r="L1206" s="81">
        <f>+G1206/C1206*100</f>
        <v>0.07464063469699257</v>
      </c>
      <c r="M1206" s="81">
        <f>+H1206/C1206*100</f>
        <v>99.92535936530301</v>
      </c>
      <c r="N1206" s="20"/>
      <c r="O1206" s="33"/>
      <c r="P1206" s="38"/>
      <c r="Q1206" s="33"/>
      <c r="R1206" s="38"/>
      <c r="S1206" s="41"/>
      <c r="T1206" s="2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</row>
    <row r="1207" spans="1:44" ht="18.75">
      <c r="A1207" s="49"/>
      <c r="B1207" s="62" t="s">
        <v>21</v>
      </c>
      <c r="C1207" s="78">
        <f>+'[2]สคร.5_22'!AE$338</f>
        <v>820000</v>
      </c>
      <c r="D1207" s="78">
        <f>+'[2]สคร.5_22'!AF$338</f>
        <v>0</v>
      </c>
      <c r="E1207" s="78">
        <f>+'[2]สคร.5_22'!AG$338</f>
        <v>0</v>
      </c>
      <c r="F1207" s="78">
        <f>+'[2]สคร.5_22'!AH$338</f>
        <v>820000</v>
      </c>
      <c r="G1207" s="79">
        <f>+D1207+E1207+F1207</f>
        <v>820000</v>
      </c>
      <c r="H1207" s="79">
        <f>+C1207-D1207-E1207-F1207</f>
        <v>0</v>
      </c>
      <c r="I1207" s="80">
        <f>+D1207/C1207*100</f>
        <v>0</v>
      </c>
      <c r="J1207" s="81">
        <f>+E1207/C1207*100</f>
        <v>0</v>
      </c>
      <c r="K1207" s="81">
        <f>+F1207/C1207*100</f>
        <v>100</v>
      </c>
      <c r="L1207" s="81">
        <f>+G1207/C1207*100</f>
        <v>100</v>
      </c>
      <c r="M1207" s="81">
        <f>+H1207/C1207*100</f>
        <v>0</v>
      </c>
      <c r="N1207" s="20"/>
      <c r="O1207" s="33"/>
      <c r="P1207" s="38"/>
      <c r="Q1207" s="33"/>
      <c r="R1207" s="38"/>
      <c r="S1207" s="41"/>
      <c r="T1207" s="2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</row>
    <row r="1208" spans="1:44" ht="18.75">
      <c r="A1208" s="49"/>
      <c r="B1208" s="64" t="s">
        <v>13</v>
      </c>
      <c r="C1208" s="108">
        <f aca="true" t="shared" si="577" ref="C1208:H1208">SUM(C1205:C1207)</f>
        <v>34055500</v>
      </c>
      <c r="D1208" s="108">
        <f t="shared" si="577"/>
        <v>0</v>
      </c>
      <c r="E1208" s="108">
        <f t="shared" si="577"/>
        <v>1792943</v>
      </c>
      <c r="F1208" s="108">
        <f t="shared" si="577"/>
        <v>5577701</v>
      </c>
      <c r="G1208" s="108">
        <f t="shared" si="577"/>
        <v>7370644</v>
      </c>
      <c r="H1208" s="108">
        <f t="shared" si="577"/>
        <v>26684856</v>
      </c>
      <c r="I1208" s="108">
        <f>+D1208/C1208*100</f>
        <v>0</v>
      </c>
      <c r="J1208" s="108">
        <f>+E1208/C1208*100</f>
        <v>5.264767805493973</v>
      </c>
      <c r="K1208" s="108">
        <f>+F1208/C1208*100</f>
        <v>16.378267827516847</v>
      </c>
      <c r="L1208" s="108">
        <f>+G1208/C1208*100</f>
        <v>21.643035633010822</v>
      </c>
      <c r="M1208" s="108">
        <f>+H1208/C1208*100</f>
        <v>78.35696436698917</v>
      </c>
      <c r="N1208" s="20"/>
      <c r="O1208" s="16"/>
      <c r="P1208" s="42"/>
      <c r="Q1208" s="16"/>
      <c r="R1208" s="16"/>
      <c r="S1208" s="33"/>
      <c r="T1208" s="36"/>
      <c r="U1208" s="36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</row>
    <row r="1209" spans="1:44" ht="18.75">
      <c r="A1209" s="49"/>
      <c r="B1209" s="17" t="s">
        <v>133</v>
      </c>
      <c r="C1209" s="70"/>
      <c r="D1209" s="70"/>
      <c r="E1209" s="70"/>
      <c r="F1209" s="70"/>
      <c r="G1209" s="72"/>
      <c r="H1209" s="72"/>
      <c r="I1209" s="73"/>
      <c r="J1209" s="72"/>
      <c r="K1209" s="72"/>
      <c r="L1209" s="72"/>
      <c r="M1209" s="72"/>
      <c r="N1209" s="20"/>
      <c r="O1209" s="33"/>
      <c r="P1209" s="38"/>
      <c r="Q1209" s="33"/>
      <c r="R1209" s="38"/>
      <c r="S1209" s="34"/>
      <c r="T1209" s="34"/>
      <c r="U1209" s="34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</row>
    <row r="1210" spans="1:44" ht="18.75">
      <c r="A1210" s="49"/>
      <c r="B1210" s="43" t="s">
        <v>110</v>
      </c>
      <c r="C1210" s="74"/>
      <c r="D1210" s="74"/>
      <c r="E1210" s="74"/>
      <c r="F1210" s="74"/>
      <c r="G1210" s="76"/>
      <c r="H1210" s="76"/>
      <c r="I1210" s="77"/>
      <c r="J1210" s="76"/>
      <c r="K1210" s="76"/>
      <c r="L1210" s="76"/>
      <c r="M1210" s="76"/>
      <c r="N1210" s="20"/>
      <c r="O1210" s="33"/>
      <c r="P1210" s="38"/>
      <c r="Q1210" s="33"/>
      <c r="R1210" s="38"/>
      <c r="S1210" s="34"/>
      <c r="T1210" s="34"/>
      <c r="U1210" s="34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</row>
    <row r="1211" spans="1:44" ht="18.75">
      <c r="A1211" s="49"/>
      <c r="B1211" s="60" t="s">
        <v>19</v>
      </c>
      <c r="C1211" s="78">
        <f>+'[2]สคร.5_22'!AE$354</f>
        <v>0</v>
      </c>
      <c r="D1211" s="78">
        <f>+'[2]สคร.5_22'!AF$354</f>
        <v>0</v>
      </c>
      <c r="E1211" s="78">
        <f>+'[2]สคร.5_22'!AG$354</f>
        <v>0</v>
      </c>
      <c r="F1211" s="78">
        <f>+'[2]สคร.5_22'!AH$354</f>
        <v>0</v>
      </c>
      <c r="G1211" s="85">
        <f>+D1211+E1211+F1211</f>
        <v>0</v>
      </c>
      <c r="H1211" s="85">
        <f>+C1211-D1211-E1211-F1211</f>
        <v>0</v>
      </c>
      <c r="I1211" s="86" t="e">
        <f>+D1211/C1211*100</f>
        <v>#DIV/0!</v>
      </c>
      <c r="J1211" s="86" t="e">
        <f>+E1211/C1211*100</f>
        <v>#DIV/0!</v>
      </c>
      <c r="K1211" s="86" t="e">
        <f>+F1211/C1211*100</f>
        <v>#DIV/0!</v>
      </c>
      <c r="L1211" s="86" t="e">
        <f>+G1211/C1211*100</f>
        <v>#DIV/0!</v>
      </c>
      <c r="M1211" s="86" t="e">
        <f>+H1211/C1211*100</f>
        <v>#DIV/0!</v>
      </c>
      <c r="N1211" s="20"/>
      <c r="O1211" s="33"/>
      <c r="P1211" s="38"/>
      <c r="Q1211" s="33"/>
      <c r="R1211" s="38"/>
      <c r="S1211" s="34"/>
      <c r="T1211" s="34"/>
      <c r="U1211" s="34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</row>
    <row r="1212" spans="1:44" ht="18.75">
      <c r="A1212" s="49"/>
      <c r="B1212" s="64" t="s">
        <v>13</v>
      </c>
      <c r="C1212" s="82">
        <f aca="true" t="shared" si="578" ref="C1212:H1212">SUM(C1211:C1211)</f>
        <v>0</v>
      </c>
      <c r="D1212" s="82">
        <f t="shared" si="578"/>
        <v>0</v>
      </c>
      <c r="E1212" s="82">
        <f t="shared" si="578"/>
        <v>0</v>
      </c>
      <c r="F1212" s="82">
        <f t="shared" si="578"/>
        <v>0</v>
      </c>
      <c r="G1212" s="82">
        <f t="shared" si="578"/>
        <v>0</v>
      </c>
      <c r="H1212" s="82">
        <f t="shared" si="578"/>
        <v>0</v>
      </c>
      <c r="I1212" s="83" t="e">
        <f>+D1212/C1212*100</f>
        <v>#DIV/0!</v>
      </c>
      <c r="J1212" s="84" t="e">
        <f>+E1212/C1212*100</f>
        <v>#DIV/0!</v>
      </c>
      <c r="K1212" s="84" t="e">
        <f>+F1212/C1212*100</f>
        <v>#DIV/0!</v>
      </c>
      <c r="L1212" s="84" t="e">
        <f>+G1212/C1212*100</f>
        <v>#DIV/0!</v>
      </c>
      <c r="M1212" s="84" t="e">
        <f>+H1212/C1212*100</f>
        <v>#DIV/0!</v>
      </c>
      <c r="N1212" s="20"/>
      <c r="O1212" s="33"/>
      <c r="P1212" s="38"/>
      <c r="Q1212" s="33"/>
      <c r="R1212" s="38"/>
      <c r="S1212" s="34"/>
      <c r="T1212" s="34"/>
      <c r="U1212" s="34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</row>
    <row r="1213" spans="1:44" ht="18.75">
      <c r="A1213" s="49"/>
      <c r="B1213" s="43" t="s">
        <v>130</v>
      </c>
      <c r="C1213" s="74"/>
      <c r="D1213" s="74"/>
      <c r="E1213" s="74"/>
      <c r="F1213" s="74"/>
      <c r="G1213" s="76"/>
      <c r="H1213" s="76"/>
      <c r="I1213" s="77"/>
      <c r="J1213" s="76"/>
      <c r="K1213" s="76"/>
      <c r="L1213" s="76"/>
      <c r="M1213" s="76"/>
      <c r="N1213" s="20"/>
      <c r="O1213" s="33"/>
      <c r="P1213" s="38"/>
      <c r="Q1213" s="33"/>
      <c r="R1213" s="38"/>
      <c r="S1213" s="34"/>
      <c r="T1213" s="34"/>
      <c r="U1213" s="34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</row>
    <row r="1214" spans="1:44" ht="18.75">
      <c r="A1214" s="49"/>
      <c r="B1214" s="60" t="s">
        <v>19</v>
      </c>
      <c r="C1214" s="78">
        <f>+'[2]สคร.5_22'!AE$379</f>
        <v>0</v>
      </c>
      <c r="D1214" s="78">
        <f>+'[2]สคร.5_22'!AF$379</f>
        <v>0</v>
      </c>
      <c r="E1214" s="78">
        <f>+'[2]สคร.5_22'!AG$379</f>
        <v>0</v>
      </c>
      <c r="F1214" s="78">
        <f>+'[2]สคร.5_22'!AH$379</f>
        <v>0</v>
      </c>
      <c r="G1214" s="85">
        <f>+D1214+E1214+F1214</f>
        <v>0</v>
      </c>
      <c r="H1214" s="85">
        <f>+C1214-D1214-E1214-F1214</f>
        <v>0</v>
      </c>
      <c r="I1214" s="86" t="e">
        <f>+D1214/C1214*100</f>
        <v>#DIV/0!</v>
      </c>
      <c r="J1214" s="81" t="e">
        <f>+E1214/C1214*100</f>
        <v>#DIV/0!</v>
      </c>
      <c r="K1214" s="81" t="e">
        <f>+F1214/C1214*100</f>
        <v>#DIV/0!</v>
      </c>
      <c r="L1214" s="81" t="e">
        <f>+G1214/C1214*100</f>
        <v>#DIV/0!</v>
      </c>
      <c r="M1214" s="81" t="e">
        <f>+H1214/C1214*100</f>
        <v>#DIV/0!</v>
      </c>
      <c r="N1214" s="20"/>
      <c r="O1214" s="33"/>
      <c r="P1214" s="38"/>
      <c r="Q1214" s="33"/>
      <c r="R1214" s="38"/>
      <c r="S1214" s="34"/>
      <c r="T1214" s="34"/>
      <c r="U1214" s="34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</row>
    <row r="1215" spans="1:44" ht="18.75">
      <c r="A1215" s="49"/>
      <c r="B1215" s="61" t="s">
        <v>20</v>
      </c>
      <c r="C1215" s="78">
        <f>+'[2]สคร.5_22'!AE$380</f>
        <v>0</v>
      </c>
      <c r="D1215" s="78">
        <f>+'[2]สคร.5_22'!AF$380</f>
        <v>0</v>
      </c>
      <c r="E1215" s="78">
        <f>+'[2]สคร.5_22'!AG$380</f>
        <v>0</v>
      </c>
      <c r="F1215" s="78">
        <f>+'[2]สคร.5_22'!AH$380</f>
        <v>0</v>
      </c>
      <c r="G1215" s="79">
        <f>+D1215+E1215+F1215</f>
        <v>0</v>
      </c>
      <c r="H1215" s="79">
        <f>+C1215-D1215-E1215-F1215</f>
        <v>0</v>
      </c>
      <c r="I1215" s="80" t="e">
        <f>+D1215/C1215*100</f>
        <v>#DIV/0!</v>
      </c>
      <c r="J1215" s="81" t="e">
        <f>+E1215/C1215*100</f>
        <v>#DIV/0!</v>
      </c>
      <c r="K1215" s="81" t="e">
        <f>+F1215/C1215*100</f>
        <v>#DIV/0!</v>
      </c>
      <c r="L1215" s="81" t="e">
        <f>+G1215/C1215*100</f>
        <v>#DIV/0!</v>
      </c>
      <c r="M1215" s="81" t="e">
        <f>+H1215/C1215*100</f>
        <v>#DIV/0!</v>
      </c>
      <c r="N1215" s="20"/>
      <c r="O1215" s="33"/>
      <c r="P1215" s="38"/>
      <c r="Q1215" s="33"/>
      <c r="R1215" s="38"/>
      <c r="S1215" s="34"/>
      <c r="T1215" s="34"/>
      <c r="U1215" s="34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</row>
    <row r="1216" spans="1:44" ht="18.75">
      <c r="A1216" s="49"/>
      <c r="B1216" s="64" t="s">
        <v>13</v>
      </c>
      <c r="C1216" s="82">
        <f aca="true" t="shared" si="579" ref="C1216:H1216">SUM(C1214:C1215)</f>
        <v>0</v>
      </c>
      <c r="D1216" s="82">
        <f t="shared" si="579"/>
        <v>0</v>
      </c>
      <c r="E1216" s="82">
        <f t="shared" si="579"/>
        <v>0</v>
      </c>
      <c r="F1216" s="82">
        <f t="shared" si="579"/>
        <v>0</v>
      </c>
      <c r="G1216" s="82">
        <f t="shared" si="579"/>
        <v>0</v>
      </c>
      <c r="H1216" s="82">
        <f t="shared" si="579"/>
        <v>0</v>
      </c>
      <c r="I1216" s="83" t="e">
        <f>+D1216/C1216*100</f>
        <v>#DIV/0!</v>
      </c>
      <c r="J1216" s="84" t="e">
        <f>+E1216/C1216*100</f>
        <v>#DIV/0!</v>
      </c>
      <c r="K1216" s="84" t="e">
        <f>+F1216/C1216*100</f>
        <v>#DIV/0!</v>
      </c>
      <c r="L1216" s="84" t="e">
        <f>+G1216/C1216*100</f>
        <v>#DIV/0!</v>
      </c>
      <c r="M1216" s="84" t="e">
        <f>+H1216/C1216*100</f>
        <v>#DIV/0!</v>
      </c>
      <c r="N1216" s="20"/>
      <c r="O1216" s="33"/>
      <c r="P1216" s="38"/>
      <c r="Q1216" s="33"/>
      <c r="R1216" s="38"/>
      <c r="S1216" s="34"/>
      <c r="T1216" s="34"/>
      <c r="U1216" s="34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</row>
    <row r="1217" spans="1:44" ht="18.75">
      <c r="A1217" s="49"/>
      <c r="B1217" s="17" t="s">
        <v>128</v>
      </c>
      <c r="C1217" s="88"/>
      <c r="D1217" s="88"/>
      <c r="E1217" s="88"/>
      <c r="F1217" s="88"/>
      <c r="G1217" s="89"/>
      <c r="H1217" s="89"/>
      <c r="I1217" s="90"/>
      <c r="J1217" s="89"/>
      <c r="K1217" s="89"/>
      <c r="L1217" s="89"/>
      <c r="M1217" s="89"/>
      <c r="N1217" s="20"/>
      <c r="O1217" s="33"/>
      <c r="P1217" s="38"/>
      <c r="Q1217" s="33"/>
      <c r="R1217" s="38"/>
      <c r="S1217" s="34"/>
      <c r="T1217" s="34"/>
      <c r="U1217" s="34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</row>
    <row r="1218" spans="1:44" ht="18.75">
      <c r="A1218" s="49"/>
      <c r="B1218" s="43" t="s">
        <v>129</v>
      </c>
      <c r="C1218" s="91"/>
      <c r="D1218" s="91"/>
      <c r="E1218" s="91"/>
      <c r="F1218" s="91"/>
      <c r="G1218" s="92"/>
      <c r="H1218" s="92"/>
      <c r="I1218" s="93"/>
      <c r="J1218" s="92"/>
      <c r="K1218" s="92"/>
      <c r="L1218" s="92"/>
      <c r="M1218" s="92"/>
      <c r="N1218" s="20"/>
      <c r="O1218" s="33"/>
      <c r="P1218" s="38"/>
      <c r="Q1218" s="33"/>
      <c r="R1218" s="38"/>
      <c r="S1218" s="34"/>
      <c r="T1218" s="34"/>
      <c r="U1218" s="34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</row>
    <row r="1219" spans="1:44" ht="18.75">
      <c r="A1219" s="49"/>
      <c r="B1219" s="66" t="s">
        <v>18</v>
      </c>
      <c r="C1219" s="94">
        <f>+'[2]สคร.5_22'!AE$402</f>
        <v>3435500</v>
      </c>
      <c r="D1219" s="94">
        <f>+'[2]สคร.5_22'!AF$402</f>
        <v>0</v>
      </c>
      <c r="E1219" s="94">
        <f>+'[2]สคร.5_22'!AG$402</f>
        <v>0</v>
      </c>
      <c r="F1219" s="94">
        <f>+'[2]สคร.5_22'!AH$402</f>
        <v>2211221.94</v>
      </c>
      <c r="G1219" s="95">
        <f>+D1219+E1219+F1219</f>
        <v>2211221.94</v>
      </c>
      <c r="H1219" s="95">
        <f>+C1219-D1219-E1219-F1219</f>
        <v>1224278.06</v>
      </c>
      <c r="I1219" s="96">
        <f>+D1219/C1219*100</f>
        <v>0</v>
      </c>
      <c r="J1219" s="95">
        <f>+E1219/C1219*100</f>
        <v>0</v>
      </c>
      <c r="K1219" s="95">
        <f>+F1219/C1219*100</f>
        <v>64.36390452626983</v>
      </c>
      <c r="L1219" s="95">
        <f>+G1219/C1219*100</f>
        <v>64.36390452626983</v>
      </c>
      <c r="M1219" s="95">
        <f>+H1219/C1219*100</f>
        <v>35.63609547373017</v>
      </c>
      <c r="N1219" s="20"/>
      <c r="O1219" s="33"/>
      <c r="P1219" s="38"/>
      <c r="Q1219" s="33"/>
      <c r="R1219" s="38"/>
      <c r="S1219" s="41"/>
      <c r="T1219" s="2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</row>
    <row r="1220" spans="1:44" ht="18.75">
      <c r="A1220" s="49"/>
      <c r="B1220" s="62" t="s">
        <v>19</v>
      </c>
      <c r="C1220" s="97">
        <f>+'[2]สคร.5_22'!AE$403</f>
        <v>512600</v>
      </c>
      <c r="D1220" s="97">
        <f>+'[2]สคร.5_22'!AF$403</f>
        <v>0</v>
      </c>
      <c r="E1220" s="97">
        <f>+'[2]สคร.5_22'!AG$403</f>
        <v>0</v>
      </c>
      <c r="F1220" s="97">
        <f>+'[2]สคร.5_22'!AH$403</f>
        <v>309516</v>
      </c>
      <c r="G1220" s="98">
        <f>+D1220+E1220+F1220</f>
        <v>309516</v>
      </c>
      <c r="H1220" s="98">
        <f>+C1220-D1220-E1220-F1220</f>
        <v>203084</v>
      </c>
      <c r="I1220" s="80">
        <f>+D1220/C1220*100</f>
        <v>0</v>
      </c>
      <c r="J1220" s="98">
        <f>+E1220/C1220*100</f>
        <v>0</v>
      </c>
      <c r="K1220" s="98">
        <f>+F1220/C1220*100</f>
        <v>60.38158408115489</v>
      </c>
      <c r="L1220" s="98">
        <f>+G1220/C1220*100</f>
        <v>60.38158408115489</v>
      </c>
      <c r="M1220" s="98">
        <f>+H1220/C1220*100</f>
        <v>39.6184159188451</v>
      </c>
      <c r="N1220" s="20"/>
      <c r="O1220" s="16"/>
      <c r="P1220" s="42"/>
      <c r="Q1220" s="16"/>
      <c r="R1220" s="16"/>
      <c r="S1220" s="33"/>
      <c r="T1220" s="36"/>
      <c r="U1220" s="36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</row>
    <row r="1221" spans="1:44" ht="18.75">
      <c r="A1221" s="49"/>
      <c r="B1221" s="65" t="s">
        <v>13</v>
      </c>
      <c r="C1221" s="82">
        <f aca="true" t="shared" si="580" ref="C1221:H1221">SUM(C1219:C1220)</f>
        <v>3948100</v>
      </c>
      <c r="D1221" s="82">
        <f t="shared" si="580"/>
        <v>0</v>
      </c>
      <c r="E1221" s="82">
        <f t="shared" si="580"/>
        <v>0</v>
      </c>
      <c r="F1221" s="82">
        <f t="shared" si="580"/>
        <v>2520737.94</v>
      </c>
      <c r="G1221" s="82">
        <f t="shared" si="580"/>
        <v>2520737.94</v>
      </c>
      <c r="H1221" s="82">
        <f t="shared" si="580"/>
        <v>1427362.06</v>
      </c>
      <c r="I1221" s="99">
        <f>+D1221/C1221*100</f>
        <v>0</v>
      </c>
      <c r="J1221" s="100">
        <f>+E1221/C1221*100</f>
        <v>0</v>
      </c>
      <c r="K1221" s="100">
        <f>+F1221/C1221*100</f>
        <v>63.84686152833008</v>
      </c>
      <c r="L1221" s="100">
        <f>+G1221/C1221*100</f>
        <v>63.84686152833008</v>
      </c>
      <c r="M1221" s="100">
        <f>+H1221/C1221*100</f>
        <v>36.15313847166992</v>
      </c>
      <c r="N1221" s="20"/>
      <c r="O1221" s="16"/>
      <c r="P1221" s="42"/>
      <c r="Q1221" s="16"/>
      <c r="R1221" s="16"/>
      <c r="S1221" s="33"/>
      <c r="T1221" s="36"/>
      <c r="U1221" s="36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</row>
    <row r="1222" spans="1:44" ht="19.5" thickBot="1">
      <c r="A1222" s="49"/>
      <c r="B1222" s="18" t="s">
        <v>132</v>
      </c>
      <c r="C1222" s="101"/>
      <c r="D1222" s="101"/>
      <c r="E1222" s="101"/>
      <c r="F1222" s="101"/>
      <c r="G1222" s="102"/>
      <c r="H1222" s="102"/>
      <c r="I1222" s="103"/>
      <c r="J1222" s="102"/>
      <c r="K1222" s="102"/>
      <c r="L1222" s="102"/>
      <c r="M1222" s="102"/>
      <c r="N1222" s="20"/>
      <c r="O1222" s="16"/>
      <c r="P1222" s="42"/>
      <c r="Q1222" s="16"/>
      <c r="R1222" s="16"/>
      <c r="S1222" s="33"/>
      <c r="T1222" s="36"/>
      <c r="U1222" s="36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</row>
    <row r="1223" spans="1:44" ht="19.5" thickTop="1">
      <c r="A1223" s="50"/>
      <c r="B1223" s="60" t="s">
        <v>18</v>
      </c>
      <c r="C1223" s="78">
        <f aca="true" t="shared" si="581" ref="C1223:H1223">+C1219</f>
        <v>3435500</v>
      </c>
      <c r="D1223" s="78">
        <f t="shared" si="581"/>
        <v>0</v>
      </c>
      <c r="E1223" s="78">
        <f t="shared" si="581"/>
        <v>0</v>
      </c>
      <c r="F1223" s="78">
        <f t="shared" si="581"/>
        <v>2211221.94</v>
      </c>
      <c r="G1223" s="78">
        <f t="shared" si="581"/>
        <v>2211221.94</v>
      </c>
      <c r="H1223" s="78">
        <f t="shared" si="581"/>
        <v>1224278.06</v>
      </c>
      <c r="I1223" s="86">
        <f aca="true" t="shared" si="582" ref="I1223:I1228">+D1223/C1223*100</f>
        <v>0</v>
      </c>
      <c r="J1223" s="81">
        <f aca="true" t="shared" si="583" ref="J1223:J1228">+E1223/C1223*100</f>
        <v>0</v>
      </c>
      <c r="K1223" s="81">
        <f aca="true" t="shared" si="584" ref="K1223:K1228">+F1223/C1223*100</f>
        <v>64.36390452626983</v>
      </c>
      <c r="L1223" s="81">
        <f aca="true" t="shared" si="585" ref="L1223:L1228">+G1223/C1223*100</f>
        <v>64.36390452626983</v>
      </c>
      <c r="M1223" s="81">
        <f aca="true" t="shared" si="586" ref="M1223:M1228">+H1223/C1223*100</f>
        <v>35.63609547373017</v>
      </c>
      <c r="N1223" s="20"/>
      <c r="O1223" s="16"/>
      <c r="P1223" s="42"/>
      <c r="Q1223" s="16"/>
      <c r="R1223" s="16"/>
      <c r="S1223" s="33"/>
      <c r="T1223" s="36"/>
      <c r="U1223" s="36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</row>
    <row r="1224" spans="1:44" ht="18.75">
      <c r="A1224" s="49"/>
      <c r="B1224" s="62" t="s">
        <v>19</v>
      </c>
      <c r="C1224" s="97">
        <f aca="true" t="shared" si="587" ref="C1224:H1224">+C1198+C1205+C1211+C1214+C1220</f>
        <v>14475700</v>
      </c>
      <c r="D1224" s="97">
        <f t="shared" si="587"/>
        <v>0</v>
      </c>
      <c r="E1224" s="97">
        <f t="shared" si="587"/>
        <v>2053183</v>
      </c>
      <c r="F1224" s="97">
        <f t="shared" si="587"/>
        <v>7587079.4399999995</v>
      </c>
      <c r="G1224" s="97">
        <f t="shared" si="587"/>
        <v>9640262.44</v>
      </c>
      <c r="H1224" s="97">
        <f t="shared" si="587"/>
        <v>4835437.5600000005</v>
      </c>
      <c r="I1224" s="86">
        <f t="shared" si="582"/>
        <v>0</v>
      </c>
      <c r="J1224" s="81">
        <f t="shared" si="583"/>
        <v>14.183652604019148</v>
      </c>
      <c r="K1224" s="81">
        <f t="shared" si="584"/>
        <v>52.41252195057924</v>
      </c>
      <c r="L1224" s="81">
        <f t="shared" si="585"/>
        <v>66.59617455459839</v>
      </c>
      <c r="M1224" s="81">
        <f t="shared" si="586"/>
        <v>33.40382544540161</v>
      </c>
      <c r="N1224" s="20"/>
      <c r="O1224" s="16"/>
      <c r="P1224" s="42"/>
      <c r="Q1224" s="16"/>
      <c r="R1224" s="16"/>
      <c r="S1224" s="33"/>
      <c r="T1224" s="36"/>
      <c r="U1224" s="36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</row>
    <row r="1225" spans="1:44" ht="18.75">
      <c r="A1225" s="49"/>
      <c r="B1225" s="61" t="s">
        <v>20</v>
      </c>
      <c r="C1225" s="104">
        <f aca="true" t="shared" si="588" ref="C1225:H1225">+C1199+C1206+C1215</f>
        <v>36720600</v>
      </c>
      <c r="D1225" s="104">
        <f t="shared" si="588"/>
        <v>0</v>
      </c>
      <c r="E1225" s="104">
        <f t="shared" si="588"/>
        <v>0</v>
      </c>
      <c r="F1225" s="104">
        <f t="shared" si="588"/>
        <v>1429552</v>
      </c>
      <c r="G1225" s="104">
        <f t="shared" si="588"/>
        <v>1429552</v>
      </c>
      <c r="H1225" s="104">
        <f t="shared" si="588"/>
        <v>35291048</v>
      </c>
      <c r="I1225" s="104">
        <f t="shared" si="582"/>
        <v>0</v>
      </c>
      <c r="J1225" s="104">
        <f t="shared" si="583"/>
        <v>0</v>
      </c>
      <c r="K1225" s="104">
        <f t="shared" si="584"/>
        <v>3.8930518564511476</v>
      </c>
      <c r="L1225" s="104">
        <f t="shared" si="585"/>
        <v>3.8930518564511476</v>
      </c>
      <c r="M1225" s="104">
        <f t="shared" si="586"/>
        <v>96.10694814354885</v>
      </c>
      <c r="N1225" s="20"/>
      <c r="O1225" s="16"/>
      <c r="P1225" s="42"/>
      <c r="Q1225" s="16"/>
      <c r="R1225" s="16"/>
      <c r="S1225" s="33"/>
      <c r="T1225" s="36"/>
      <c r="U1225" s="36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</row>
    <row r="1226" spans="1:44" ht="18.75">
      <c r="A1226" s="49"/>
      <c r="B1226" s="62" t="s">
        <v>21</v>
      </c>
      <c r="C1226" s="97">
        <f aca="true" t="shared" si="589" ref="C1226:H1226">+C1200+C1207</f>
        <v>1607200</v>
      </c>
      <c r="D1226" s="97">
        <f t="shared" si="589"/>
        <v>0</v>
      </c>
      <c r="E1226" s="97">
        <f t="shared" si="589"/>
        <v>0</v>
      </c>
      <c r="F1226" s="97">
        <f t="shared" si="589"/>
        <v>1269100</v>
      </c>
      <c r="G1226" s="97">
        <f t="shared" si="589"/>
        <v>1269100</v>
      </c>
      <c r="H1226" s="97">
        <f t="shared" si="589"/>
        <v>338100</v>
      </c>
      <c r="I1226" s="86">
        <f t="shared" si="582"/>
        <v>0</v>
      </c>
      <c r="J1226" s="81">
        <f t="shared" si="583"/>
        <v>0</v>
      </c>
      <c r="K1226" s="81">
        <f t="shared" si="584"/>
        <v>78.96341463414635</v>
      </c>
      <c r="L1226" s="81">
        <f t="shared" si="585"/>
        <v>78.96341463414635</v>
      </c>
      <c r="M1226" s="81">
        <f t="shared" si="586"/>
        <v>21.036585365853657</v>
      </c>
      <c r="N1226" s="20"/>
      <c r="O1226" s="16"/>
      <c r="P1226" s="42"/>
      <c r="Q1226" s="16"/>
      <c r="R1226" s="16"/>
      <c r="S1226" s="33"/>
      <c r="T1226" s="36"/>
      <c r="U1226" s="36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</row>
    <row r="1227" spans="1:44" ht="18.75">
      <c r="A1227" s="49"/>
      <c r="B1227" s="67" t="s">
        <v>22</v>
      </c>
      <c r="C1227" s="105">
        <f aca="true" t="shared" si="590" ref="C1227:H1227">+C1201</f>
        <v>0</v>
      </c>
      <c r="D1227" s="105">
        <f t="shared" si="590"/>
        <v>0</v>
      </c>
      <c r="E1227" s="105">
        <f t="shared" si="590"/>
        <v>0</v>
      </c>
      <c r="F1227" s="105">
        <f t="shared" si="590"/>
        <v>0</v>
      </c>
      <c r="G1227" s="105">
        <f t="shared" si="590"/>
        <v>0</v>
      </c>
      <c r="H1227" s="105">
        <f t="shared" si="590"/>
        <v>0</v>
      </c>
      <c r="I1227" s="86" t="e">
        <f t="shared" si="582"/>
        <v>#DIV/0!</v>
      </c>
      <c r="J1227" s="81" t="e">
        <f t="shared" si="583"/>
        <v>#DIV/0!</v>
      </c>
      <c r="K1227" s="81" t="e">
        <f t="shared" si="584"/>
        <v>#DIV/0!</v>
      </c>
      <c r="L1227" s="81" t="e">
        <f t="shared" si="585"/>
        <v>#DIV/0!</v>
      </c>
      <c r="M1227" s="81" t="e">
        <f t="shared" si="586"/>
        <v>#DIV/0!</v>
      </c>
      <c r="N1227" s="20"/>
      <c r="O1227" s="33"/>
      <c r="P1227" s="38"/>
      <c r="Q1227" s="33"/>
      <c r="R1227" s="38"/>
      <c r="S1227" s="34"/>
      <c r="T1227" s="34"/>
      <c r="U1227" s="34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</row>
    <row r="1228" spans="1:44" ht="19.5" thickBot="1">
      <c r="A1228" s="109"/>
      <c r="B1228" s="68" t="s">
        <v>14</v>
      </c>
      <c r="C1228" s="106">
        <f aca="true" t="shared" si="591" ref="C1228:H1228">SUM(C1223:C1227)</f>
        <v>56239000</v>
      </c>
      <c r="D1228" s="106">
        <f t="shared" si="591"/>
        <v>0</v>
      </c>
      <c r="E1228" s="106">
        <f t="shared" si="591"/>
        <v>2053183</v>
      </c>
      <c r="F1228" s="106">
        <f t="shared" si="591"/>
        <v>12496953.379999999</v>
      </c>
      <c r="G1228" s="106">
        <f t="shared" si="591"/>
        <v>14550136.379999999</v>
      </c>
      <c r="H1228" s="106">
        <f t="shared" si="591"/>
        <v>41688863.620000005</v>
      </c>
      <c r="I1228" s="106">
        <f t="shared" si="582"/>
        <v>0</v>
      </c>
      <c r="J1228" s="106">
        <f t="shared" si="583"/>
        <v>3.650817048667295</v>
      </c>
      <c r="K1228" s="106">
        <f t="shared" si="584"/>
        <v>22.221151478511352</v>
      </c>
      <c r="L1228" s="107">
        <f t="shared" si="585"/>
        <v>25.871968527178645</v>
      </c>
      <c r="M1228" s="106">
        <f t="shared" si="586"/>
        <v>74.12803147282136</v>
      </c>
      <c r="N1228" s="20"/>
      <c r="O1228" s="33"/>
      <c r="P1228" s="38"/>
      <c r="Q1228" s="33"/>
      <c r="R1228" s="38"/>
      <c r="S1228" s="34"/>
      <c r="T1228" s="34"/>
      <c r="U1228" s="34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</row>
    <row r="1229" spans="1:44" ht="19.5" thickTop="1">
      <c r="A1229" s="69" t="s">
        <v>36</v>
      </c>
      <c r="B1229" s="17" t="s">
        <v>42</v>
      </c>
      <c r="C1229" s="71"/>
      <c r="D1229" s="71"/>
      <c r="E1229" s="71"/>
      <c r="F1229" s="71"/>
      <c r="G1229" s="72"/>
      <c r="H1229" s="72"/>
      <c r="I1229" s="73"/>
      <c r="J1229" s="72"/>
      <c r="K1229" s="72"/>
      <c r="L1229" s="72"/>
      <c r="M1229" s="58"/>
      <c r="N1229" s="20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</row>
    <row r="1230" spans="1:44" ht="18.75">
      <c r="A1230" s="48" t="s">
        <v>79</v>
      </c>
      <c r="B1230" s="43" t="s">
        <v>108</v>
      </c>
      <c r="C1230" s="75"/>
      <c r="D1230" s="75"/>
      <c r="E1230" s="75"/>
      <c r="F1230" s="75"/>
      <c r="G1230" s="76"/>
      <c r="H1230" s="76"/>
      <c r="I1230" s="77"/>
      <c r="J1230" s="76"/>
      <c r="K1230" s="76"/>
      <c r="L1230" s="76"/>
      <c r="M1230" s="59"/>
      <c r="N1230" s="20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</row>
    <row r="1231" spans="1:44" ht="18.75">
      <c r="A1231" s="55" t="s">
        <v>72</v>
      </c>
      <c r="B1231" s="60" t="s">
        <v>19</v>
      </c>
      <c r="C1231" s="78">
        <f>+'[2]สคร.6_17'!AW$281</f>
        <v>4777750</v>
      </c>
      <c r="D1231" s="78">
        <f>+'[2]สคร.6_17'!AX$281</f>
        <v>0</v>
      </c>
      <c r="E1231" s="78">
        <f>+'[2]สคร.6_17'!AY$281</f>
        <v>0</v>
      </c>
      <c r="F1231" s="78">
        <f>+'[2]สคร.6_17'!AZ$281</f>
        <v>3452999.4000000004</v>
      </c>
      <c r="G1231" s="85">
        <f>+D1231+E1231+F1231</f>
        <v>3452999.4000000004</v>
      </c>
      <c r="H1231" s="81">
        <f>+C1231-D1231-E1231-F1231</f>
        <v>1324750.5999999996</v>
      </c>
      <c r="I1231" s="86">
        <f>+D1231/C1231*100</f>
        <v>0</v>
      </c>
      <c r="J1231" s="81">
        <f>+E1231/C1231*100</f>
        <v>0</v>
      </c>
      <c r="K1231" s="98">
        <f>+F1231/C1231*100</f>
        <v>72.27250065407358</v>
      </c>
      <c r="L1231" s="81">
        <f>+G1231/C1231*100</f>
        <v>72.27250065407358</v>
      </c>
      <c r="M1231" s="81">
        <f>+H1231/C1231*100</f>
        <v>27.72749934592642</v>
      </c>
      <c r="N1231" s="39"/>
      <c r="O1231" s="40"/>
      <c r="P1231" s="40"/>
      <c r="Q1231" s="40"/>
      <c r="R1231" s="40"/>
      <c r="S1231" s="41"/>
      <c r="T1231" s="41"/>
      <c r="U1231" s="41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</row>
    <row r="1232" spans="1:44" ht="18.75">
      <c r="A1232" s="56" t="s">
        <v>123</v>
      </c>
      <c r="B1232" s="61" t="s">
        <v>20</v>
      </c>
      <c r="C1232" s="97">
        <f>+'[2]สคร.6_17'!AW$282</f>
        <v>29278200</v>
      </c>
      <c r="D1232" s="97">
        <f>+'[2]สคร.6_17'!AX$282</f>
        <v>0</v>
      </c>
      <c r="E1232" s="97">
        <f>+'[2]สคร.6_17'!AY$282</f>
        <v>21160146.44</v>
      </c>
      <c r="F1232" s="97">
        <f>+'[2]สคร.6_17'!AZ$282</f>
        <v>7799592.56</v>
      </c>
      <c r="G1232" s="79">
        <f>+D1232+E1232+F1232</f>
        <v>28959739</v>
      </c>
      <c r="H1232" s="98">
        <f>+C1232-D1232-E1232-F1232</f>
        <v>318460.99999999907</v>
      </c>
      <c r="I1232" s="80">
        <f>+D1232/C1232*100</f>
        <v>0</v>
      </c>
      <c r="J1232" s="98">
        <f>+E1232/C1232*100</f>
        <v>72.2727026934716</v>
      </c>
      <c r="K1232" s="98">
        <f>+F1232/C1232*100</f>
        <v>26.639590411978876</v>
      </c>
      <c r="L1232" s="98">
        <f>+G1232/C1232*100</f>
        <v>98.91229310545046</v>
      </c>
      <c r="M1232" s="98">
        <f>+H1232/C1232*100</f>
        <v>1.0877068945495252</v>
      </c>
      <c r="N1232" s="39"/>
      <c r="O1232" s="40"/>
      <c r="P1232" s="40"/>
      <c r="Q1232" s="40"/>
      <c r="R1232" s="40"/>
      <c r="S1232" s="41"/>
      <c r="T1232" s="41"/>
      <c r="U1232" s="41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</row>
    <row r="1233" spans="1:44" ht="18.75">
      <c r="A1233" s="49"/>
      <c r="B1233" s="62" t="s">
        <v>21</v>
      </c>
      <c r="C1233" s="97">
        <f>+'[2]สคร.6_17'!AW$283</f>
        <v>9794592</v>
      </c>
      <c r="D1233" s="97">
        <f>+'[2]สคร.6_17'!AX$283</f>
        <v>0</v>
      </c>
      <c r="E1233" s="97">
        <f>+'[2]สคร.6_17'!AY$283</f>
        <v>0</v>
      </c>
      <c r="F1233" s="97">
        <f>+'[2]สคร.6_17'!AZ$283</f>
        <v>6556337</v>
      </c>
      <c r="G1233" s="79">
        <f>+D1233+E1233+F1233</f>
        <v>6556337</v>
      </c>
      <c r="H1233" s="98">
        <f>+C1233-D1233-E1233-F1233</f>
        <v>3238255</v>
      </c>
      <c r="I1233" s="80">
        <f>+D1233/C1233*100</f>
        <v>0</v>
      </c>
      <c r="J1233" s="98">
        <f>+E1233/C1233*100</f>
        <v>0</v>
      </c>
      <c r="K1233" s="98">
        <f>+F1233/C1233*100</f>
        <v>66.93833699249545</v>
      </c>
      <c r="L1233" s="98">
        <f>+G1233/C1233*100</f>
        <v>66.93833699249545</v>
      </c>
      <c r="M1233" s="98">
        <f>+H1233/C1233*100</f>
        <v>33.06166300750455</v>
      </c>
      <c r="N1233" s="39"/>
      <c r="O1233" s="40"/>
      <c r="P1233" s="40"/>
      <c r="Q1233" s="40"/>
      <c r="R1233" s="40"/>
      <c r="S1233" s="41"/>
      <c r="T1233" s="41"/>
      <c r="U1233" s="41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</row>
    <row r="1234" spans="1:44" ht="18.75">
      <c r="A1234" s="49"/>
      <c r="B1234" s="63" t="s">
        <v>22</v>
      </c>
      <c r="C1234" s="97">
        <f>+'[2]สคร.6_17'!AW$284</f>
        <v>0</v>
      </c>
      <c r="D1234" s="97">
        <f>+'[2]สคร.6_17'!AX$284</f>
        <v>0</v>
      </c>
      <c r="E1234" s="97">
        <f>+'[2]สคร.6_17'!AY$284</f>
        <v>0</v>
      </c>
      <c r="F1234" s="97">
        <f>+'[2]สคร.6_17'!AZ$284</f>
        <v>0</v>
      </c>
      <c r="G1234" s="79">
        <f>+D1234+E1234+F1234</f>
        <v>0</v>
      </c>
      <c r="H1234" s="98">
        <f>+C1234-D1234-E1234-F1234</f>
        <v>0</v>
      </c>
      <c r="I1234" s="80" t="e">
        <f>+D1234/C1234*100</f>
        <v>#DIV/0!</v>
      </c>
      <c r="J1234" s="98" t="e">
        <f>+E1234/C1234*100</f>
        <v>#DIV/0!</v>
      </c>
      <c r="K1234" s="98" t="e">
        <f>+F1234/C1234*100</f>
        <v>#DIV/0!</v>
      </c>
      <c r="L1234" s="98" t="e">
        <f>+G1234/C1234*100</f>
        <v>#DIV/0!</v>
      </c>
      <c r="M1234" s="98" t="e">
        <f>+H1234/C1234*100</f>
        <v>#DIV/0!</v>
      </c>
      <c r="N1234" s="39"/>
      <c r="O1234" s="40"/>
      <c r="P1234" s="40"/>
      <c r="Q1234" s="40"/>
      <c r="R1234" s="40"/>
      <c r="S1234" s="41"/>
      <c r="T1234" s="41"/>
      <c r="U1234" s="41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</row>
    <row r="1235" spans="1:44" ht="18.75">
      <c r="A1235" s="49"/>
      <c r="B1235" s="64" t="s">
        <v>13</v>
      </c>
      <c r="C1235" s="108">
        <f aca="true" t="shared" si="592" ref="C1235:H1235">SUM(C1231:C1234)</f>
        <v>43850542</v>
      </c>
      <c r="D1235" s="108">
        <f t="shared" si="592"/>
        <v>0</v>
      </c>
      <c r="E1235" s="108">
        <f t="shared" si="592"/>
        <v>21160146.44</v>
      </c>
      <c r="F1235" s="108">
        <f t="shared" si="592"/>
        <v>17808928.96</v>
      </c>
      <c r="G1235" s="108">
        <f t="shared" si="592"/>
        <v>38969075.4</v>
      </c>
      <c r="H1235" s="108">
        <f t="shared" si="592"/>
        <v>4881466.599999999</v>
      </c>
      <c r="I1235" s="108">
        <f>+D1235/C1235*100</f>
        <v>0</v>
      </c>
      <c r="J1235" s="108">
        <f>+E1235/C1235*100</f>
        <v>48.25515369912646</v>
      </c>
      <c r="K1235" s="108">
        <f>+F1235/C1235*100</f>
        <v>40.61279096618692</v>
      </c>
      <c r="L1235" s="108">
        <f>+G1235/C1235*100</f>
        <v>88.86794466531337</v>
      </c>
      <c r="M1235" s="108">
        <f>+H1235/C1235*100</f>
        <v>11.132055334686624</v>
      </c>
      <c r="N1235" s="20"/>
      <c r="O1235" s="16"/>
      <c r="P1235" s="42"/>
      <c r="Q1235" s="16"/>
      <c r="R1235" s="16"/>
      <c r="S1235" s="25"/>
      <c r="T1235" s="24"/>
      <c r="U1235" s="24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</row>
    <row r="1236" spans="1:44" ht="18.75">
      <c r="A1236" s="49"/>
      <c r="B1236" s="17" t="s">
        <v>109</v>
      </c>
      <c r="C1236" s="71"/>
      <c r="D1236" s="71"/>
      <c r="E1236" s="71"/>
      <c r="F1236" s="71"/>
      <c r="G1236" s="72"/>
      <c r="H1236" s="72"/>
      <c r="I1236" s="73"/>
      <c r="J1236" s="72"/>
      <c r="K1236" s="72"/>
      <c r="L1236" s="72"/>
      <c r="M1236" s="72"/>
      <c r="N1236" s="20"/>
      <c r="O1236" s="33"/>
      <c r="P1236" s="38"/>
      <c r="Q1236" s="33"/>
      <c r="R1236" s="38"/>
      <c r="S1236" s="41"/>
      <c r="T1236" s="2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</row>
    <row r="1237" spans="1:44" ht="18.75">
      <c r="A1237" s="49"/>
      <c r="B1237" s="43" t="s">
        <v>107</v>
      </c>
      <c r="C1237" s="75"/>
      <c r="D1237" s="75"/>
      <c r="E1237" s="75"/>
      <c r="F1237" s="75"/>
      <c r="G1237" s="76"/>
      <c r="H1237" s="76"/>
      <c r="I1237" s="77"/>
      <c r="J1237" s="76"/>
      <c r="K1237" s="76"/>
      <c r="L1237" s="76"/>
      <c r="M1237" s="76"/>
      <c r="N1237" s="20"/>
      <c r="O1237" s="33"/>
      <c r="P1237" s="38"/>
      <c r="Q1237" s="33"/>
      <c r="R1237" s="38"/>
      <c r="S1237" s="41"/>
      <c r="T1237" s="2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</row>
    <row r="1238" spans="1:44" ht="18.75">
      <c r="A1238" s="49"/>
      <c r="B1238" s="60" t="s">
        <v>19</v>
      </c>
      <c r="C1238" s="78">
        <f>+'[2]สคร.6_17'!AW$336</f>
        <v>3989340</v>
      </c>
      <c r="D1238" s="78">
        <f>+'[2]สคร.6_17'!AX$336</f>
        <v>0</v>
      </c>
      <c r="E1238" s="78">
        <f>+'[2]สคร.6_17'!AY$336</f>
        <v>574760</v>
      </c>
      <c r="F1238" s="78">
        <f>+'[2]สคร.6_17'!AZ$336</f>
        <v>2849147</v>
      </c>
      <c r="G1238" s="85">
        <f>+D1238+E1238+F1238</f>
        <v>3423907</v>
      </c>
      <c r="H1238" s="85">
        <f>+C1238-D1238-E1238-F1238</f>
        <v>565433</v>
      </c>
      <c r="I1238" s="86">
        <f>+D1238/C1238*100</f>
        <v>0</v>
      </c>
      <c r="J1238" s="81">
        <f>+E1238/C1238*100</f>
        <v>14.407395709565993</v>
      </c>
      <c r="K1238" s="81">
        <f>+F1238/C1238*100</f>
        <v>71.41900665272952</v>
      </c>
      <c r="L1238" s="81">
        <f>+G1238/C1238*100</f>
        <v>85.82640236229551</v>
      </c>
      <c r="M1238" s="81">
        <f>+H1238/C1238*100</f>
        <v>14.173597637704482</v>
      </c>
      <c r="N1238" s="20"/>
      <c r="O1238" s="33"/>
      <c r="P1238" s="38"/>
      <c r="Q1238" s="33"/>
      <c r="R1238" s="38"/>
      <c r="S1238" s="41"/>
      <c r="T1238" s="2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</row>
    <row r="1239" spans="1:44" ht="18.75">
      <c r="A1239" s="49"/>
      <c r="B1239" s="61" t="s">
        <v>20</v>
      </c>
      <c r="C1239" s="78">
        <f>+'[2]สคร.6_17'!AW$337</f>
        <v>3909400</v>
      </c>
      <c r="D1239" s="78">
        <f>+'[2]สคร.6_17'!AX$337</f>
        <v>0</v>
      </c>
      <c r="E1239" s="78">
        <f>+'[2]สคร.6_17'!AY$337</f>
        <v>3909400</v>
      </c>
      <c r="F1239" s="78">
        <f>+'[2]สคร.6_17'!AZ$337</f>
        <v>0</v>
      </c>
      <c r="G1239" s="79">
        <f>+D1239+E1239+F1239</f>
        <v>3909400</v>
      </c>
      <c r="H1239" s="79">
        <f>+C1239-D1239-E1239-F1239</f>
        <v>0</v>
      </c>
      <c r="I1239" s="80">
        <f>+D1239/C1239*100</f>
        <v>0</v>
      </c>
      <c r="J1239" s="81">
        <f>+E1239/C1239*100</f>
        <v>100</v>
      </c>
      <c r="K1239" s="81">
        <f>+F1239/C1239*100</f>
        <v>0</v>
      </c>
      <c r="L1239" s="81">
        <f>+G1239/C1239*100</f>
        <v>100</v>
      </c>
      <c r="M1239" s="81">
        <f>+H1239/C1239*100</f>
        <v>0</v>
      </c>
      <c r="N1239" s="20"/>
      <c r="O1239" s="33"/>
      <c r="P1239" s="38"/>
      <c r="Q1239" s="33"/>
      <c r="R1239" s="38"/>
      <c r="S1239" s="41"/>
      <c r="T1239" s="2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</row>
    <row r="1240" spans="1:44" ht="18.75">
      <c r="A1240" s="49"/>
      <c r="B1240" s="62" t="s">
        <v>21</v>
      </c>
      <c r="C1240" s="78">
        <f>+'[2]สคร.6_17'!AW$338</f>
        <v>1200000</v>
      </c>
      <c r="D1240" s="78">
        <f>+'[2]สคร.6_17'!AX$338</f>
        <v>0</v>
      </c>
      <c r="E1240" s="78">
        <f>+'[2]สคร.6_17'!AY$338</f>
        <v>0</v>
      </c>
      <c r="F1240" s="78">
        <f>+'[2]สคร.6_17'!AZ$338</f>
        <v>1200000</v>
      </c>
      <c r="G1240" s="79">
        <f>+D1240+E1240+F1240</f>
        <v>1200000</v>
      </c>
      <c r="H1240" s="79">
        <f>+C1240-D1240-E1240-F1240</f>
        <v>0</v>
      </c>
      <c r="I1240" s="80">
        <f>+D1240/C1240*100</f>
        <v>0</v>
      </c>
      <c r="J1240" s="81">
        <f>+E1240/C1240*100</f>
        <v>0</v>
      </c>
      <c r="K1240" s="81">
        <f>+F1240/C1240*100</f>
        <v>100</v>
      </c>
      <c r="L1240" s="81">
        <f>+G1240/C1240*100</f>
        <v>100</v>
      </c>
      <c r="M1240" s="81">
        <f>+H1240/C1240*100</f>
        <v>0</v>
      </c>
      <c r="N1240" s="20"/>
      <c r="O1240" s="33"/>
      <c r="P1240" s="38"/>
      <c r="Q1240" s="33"/>
      <c r="R1240" s="38"/>
      <c r="S1240" s="41"/>
      <c r="T1240" s="2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</row>
    <row r="1241" spans="1:44" ht="18.75">
      <c r="A1241" s="49"/>
      <c r="B1241" s="64" t="s">
        <v>13</v>
      </c>
      <c r="C1241" s="108">
        <f aca="true" t="shared" si="593" ref="C1241:H1241">SUM(C1238:C1240)</f>
        <v>9098740</v>
      </c>
      <c r="D1241" s="108">
        <f t="shared" si="593"/>
        <v>0</v>
      </c>
      <c r="E1241" s="108">
        <f t="shared" si="593"/>
        <v>4484160</v>
      </c>
      <c r="F1241" s="108">
        <f t="shared" si="593"/>
        <v>4049147</v>
      </c>
      <c r="G1241" s="108">
        <f t="shared" si="593"/>
        <v>8533307</v>
      </c>
      <c r="H1241" s="108">
        <f t="shared" si="593"/>
        <v>565433</v>
      </c>
      <c r="I1241" s="108">
        <f>+D1241/C1241*100</f>
        <v>0</v>
      </c>
      <c r="J1241" s="108">
        <f>+E1241/C1241*100</f>
        <v>49.283307359040926</v>
      </c>
      <c r="K1241" s="108">
        <f>+F1241/C1241*100</f>
        <v>44.50228273365323</v>
      </c>
      <c r="L1241" s="108">
        <f>+G1241/C1241*100</f>
        <v>93.78559009269415</v>
      </c>
      <c r="M1241" s="108">
        <f>+H1241/C1241*100</f>
        <v>6.214409907305847</v>
      </c>
      <c r="N1241" s="20"/>
      <c r="O1241" s="16"/>
      <c r="P1241" s="42"/>
      <c r="Q1241" s="16"/>
      <c r="R1241" s="16"/>
      <c r="S1241" s="33"/>
      <c r="T1241" s="36"/>
      <c r="U1241" s="36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</row>
    <row r="1242" spans="1:44" ht="18.75">
      <c r="A1242" s="49"/>
      <c r="B1242" s="17" t="s">
        <v>133</v>
      </c>
      <c r="C1242" s="70"/>
      <c r="D1242" s="70"/>
      <c r="E1242" s="70"/>
      <c r="F1242" s="70"/>
      <c r="G1242" s="72"/>
      <c r="H1242" s="72"/>
      <c r="I1242" s="73"/>
      <c r="J1242" s="72"/>
      <c r="K1242" s="72"/>
      <c r="L1242" s="72"/>
      <c r="M1242" s="72"/>
      <c r="N1242" s="20"/>
      <c r="O1242" s="33"/>
      <c r="P1242" s="38"/>
      <c r="Q1242" s="33"/>
      <c r="R1242" s="38"/>
      <c r="S1242" s="34"/>
      <c r="T1242" s="34"/>
      <c r="U1242" s="34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</row>
    <row r="1243" spans="1:44" ht="18.75">
      <c r="A1243" s="49"/>
      <c r="B1243" s="43" t="s">
        <v>110</v>
      </c>
      <c r="C1243" s="74"/>
      <c r="D1243" s="74"/>
      <c r="E1243" s="74"/>
      <c r="F1243" s="74"/>
      <c r="G1243" s="76"/>
      <c r="H1243" s="76"/>
      <c r="I1243" s="77"/>
      <c r="J1243" s="76"/>
      <c r="K1243" s="76"/>
      <c r="L1243" s="76"/>
      <c r="M1243" s="76"/>
      <c r="N1243" s="20"/>
      <c r="O1243" s="33"/>
      <c r="P1243" s="38"/>
      <c r="Q1243" s="33"/>
      <c r="R1243" s="38"/>
      <c r="S1243" s="34"/>
      <c r="T1243" s="34"/>
      <c r="U1243" s="34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</row>
    <row r="1244" spans="1:44" ht="18.75">
      <c r="A1244" s="49"/>
      <c r="B1244" s="60" t="s">
        <v>19</v>
      </c>
      <c r="C1244" s="78">
        <f>+'[2]สคร.6_17'!AW$354</f>
        <v>49500</v>
      </c>
      <c r="D1244" s="78">
        <f>+'[2]สคร.6_17'!AX$354</f>
        <v>0</v>
      </c>
      <c r="E1244" s="78">
        <f>+'[2]สคร.6_17'!AY$354</f>
        <v>0</v>
      </c>
      <c r="F1244" s="78">
        <f>+'[2]สคร.6_17'!AZ$354</f>
        <v>37827</v>
      </c>
      <c r="G1244" s="85">
        <f>+D1244+E1244+F1244</f>
        <v>37827</v>
      </c>
      <c r="H1244" s="85">
        <f>+C1244-D1244-E1244-F1244</f>
        <v>11673</v>
      </c>
      <c r="I1244" s="86">
        <f>+D1244/C1244*100</f>
        <v>0</v>
      </c>
      <c r="J1244" s="86">
        <f>+E1244/C1244*100</f>
        <v>0</v>
      </c>
      <c r="K1244" s="86">
        <f>+F1244/C1244*100</f>
        <v>76.41818181818182</v>
      </c>
      <c r="L1244" s="86">
        <f>+G1244/C1244*100</f>
        <v>76.41818181818182</v>
      </c>
      <c r="M1244" s="86">
        <f>+H1244/C1244*100</f>
        <v>23.581818181818182</v>
      </c>
      <c r="N1244" s="20"/>
      <c r="O1244" s="33"/>
      <c r="P1244" s="38"/>
      <c r="Q1244" s="33"/>
      <c r="R1244" s="38"/>
      <c r="S1244" s="34"/>
      <c r="T1244" s="34"/>
      <c r="U1244" s="34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</row>
    <row r="1245" spans="1:44" ht="18.75">
      <c r="A1245" s="49"/>
      <c r="B1245" s="64" t="s">
        <v>13</v>
      </c>
      <c r="C1245" s="82">
        <f aca="true" t="shared" si="594" ref="C1245:H1245">SUM(C1244:C1244)</f>
        <v>49500</v>
      </c>
      <c r="D1245" s="82">
        <f t="shared" si="594"/>
        <v>0</v>
      </c>
      <c r="E1245" s="82">
        <f t="shared" si="594"/>
        <v>0</v>
      </c>
      <c r="F1245" s="82">
        <f t="shared" si="594"/>
        <v>37827</v>
      </c>
      <c r="G1245" s="82">
        <f t="shared" si="594"/>
        <v>37827</v>
      </c>
      <c r="H1245" s="82">
        <f t="shared" si="594"/>
        <v>11673</v>
      </c>
      <c r="I1245" s="83">
        <f>+D1245/C1245*100</f>
        <v>0</v>
      </c>
      <c r="J1245" s="84">
        <f>+E1245/C1245*100</f>
        <v>0</v>
      </c>
      <c r="K1245" s="84">
        <f>+F1245/C1245*100</f>
        <v>76.41818181818182</v>
      </c>
      <c r="L1245" s="84">
        <f>+G1245/C1245*100</f>
        <v>76.41818181818182</v>
      </c>
      <c r="M1245" s="84">
        <f>+H1245/C1245*100</f>
        <v>23.581818181818182</v>
      </c>
      <c r="N1245" s="20"/>
      <c r="O1245" s="33"/>
      <c r="P1245" s="38"/>
      <c r="Q1245" s="33"/>
      <c r="R1245" s="38"/>
      <c r="S1245" s="34"/>
      <c r="T1245" s="34"/>
      <c r="U1245" s="34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</row>
    <row r="1246" spans="1:44" ht="18.75">
      <c r="A1246" s="49"/>
      <c r="B1246" s="43" t="s">
        <v>130</v>
      </c>
      <c r="C1246" s="74"/>
      <c r="D1246" s="74"/>
      <c r="E1246" s="74"/>
      <c r="F1246" s="74"/>
      <c r="G1246" s="76"/>
      <c r="H1246" s="76"/>
      <c r="I1246" s="77"/>
      <c r="J1246" s="76"/>
      <c r="K1246" s="76"/>
      <c r="L1246" s="76"/>
      <c r="M1246" s="76"/>
      <c r="N1246" s="20"/>
      <c r="O1246" s="33"/>
      <c r="P1246" s="38"/>
      <c r="Q1246" s="33"/>
      <c r="R1246" s="38"/>
      <c r="S1246" s="34"/>
      <c r="T1246" s="34"/>
      <c r="U1246" s="34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</row>
    <row r="1247" spans="1:44" ht="18.75">
      <c r="A1247" s="49"/>
      <c r="B1247" s="60" t="s">
        <v>19</v>
      </c>
      <c r="C1247" s="78">
        <f>+'[2]สคร.6_17'!AW$379</f>
        <v>0</v>
      </c>
      <c r="D1247" s="78">
        <f>+'[2]สคร.6_17'!AX$379</f>
        <v>0</v>
      </c>
      <c r="E1247" s="78">
        <f>+'[2]สคร.6_17'!AY$379</f>
        <v>0</v>
      </c>
      <c r="F1247" s="78">
        <f>+'[2]สคร.6_17'!AZ$379</f>
        <v>0</v>
      </c>
      <c r="G1247" s="85">
        <f>+D1247+E1247+F1247</f>
        <v>0</v>
      </c>
      <c r="H1247" s="85">
        <f>+C1247-D1247-E1247-F1247</f>
        <v>0</v>
      </c>
      <c r="I1247" s="86" t="e">
        <f>+D1247/C1247*100</f>
        <v>#DIV/0!</v>
      </c>
      <c r="J1247" s="81" t="e">
        <f>+E1247/C1247*100</f>
        <v>#DIV/0!</v>
      </c>
      <c r="K1247" s="81" t="e">
        <f>+F1247/C1247*100</f>
        <v>#DIV/0!</v>
      </c>
      <c r="L1247" s="81" t="e">
        <f>+G1247/C1247*100</f>
        <v>#DIV/0!</v>
      </c>
      <c r="M1247" s="81" t="e">
        <f>+H1247/C1247*100</f>
        <v>#DIV/0!</v>
      </c>
      <c r="N1247" s="20"/>
      <c r="O1247" s="33"/>
      <c r="P1247" s="38"/>
      <c r="Q1247" s="33"/>
      <c r="R1247" s="38"/>
      <c r="S1247" s="34"/>
      <c r="T1247" s="34"/>
      <c r="U1247" s="34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</row>
    <row r="1248" spans="1:44" ht="18.75">
      <c r="A1248" s="49"/>
      <c r="B1248" s="61" t="s">
        <v>20</v>
      </c>
      <c r="C1248" s="78">
        <f>+'[2]สคร.6_17'!AW$380</f>
        <v>0</v>
      </c>
      <c r="D1248" s="78">
        <f>+'[2]สคร.6_17'!AX$380</f>
        <v>0</v>
      </c>
      <c r="E1248" s="78">
        <f>+'[2]สคร.6_17'!AY$380</f>
        <v>0</v>
      </c>
      <c r="F1248" s="78">
        <f>+'[2]สคร.6_17'!AZ$380</f>
        <v>0</v>
      </c>
      <c r="G1248" s="79">
        <f>+D1248+E1248+F1248</f>
        <v>0</v>
      </c>
      <c r="H1248" s="79">
        <f>+C1248-D1248-E1248-F1248</f>
        <v>0</v>
      </c>
      <c r="I1248" s="80" t="e">
        <f>+D1248/C1248*100</f>
        <v>#DIV/0!</v>
      </c>
      <c r="J1248" s="81" t="e">
        <f>+E1248/C1248*100</f>
        <v>#DIV/0!</v>
      </c>
      <c r="K1248" s="81" t="e">
        <f>+F1248/C1248*100</f>
        <v>#DIV/0!</v>
      </c>
      <c r="L1248" s="81" t="e">
        <f>+G1248/C1248*100</f>
        <v>#DIV/0!</v>
      </c>
      <c r="M1248" s="81" t="e">
        <f>+H1248/C1248*100</f>
        <v>#DIV/0!</v>
      </c>
      <c r="N1248" s="20"/>
      <c r="O1248" s="33"/>
      <c r="P1248" s="38"/>
      <c r="Q1248" s="33"/>
      <c r="R1248" s="38"/>
      <c r="S1248" s="34"/>
      <c r="T1248" s="34"/>
      <c r="U1248" s="34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</row>
    <row r="1249" spans="1:44" ht="18.75">
      <c r="A1249" s="49"/>
      <c r="B1249" s="64" t="s">
        <v>13</v>
      </c>
      <c r="C1249" s="82">
        <f aca="true" t="shared" si="595" ref="C1249:H1249">SUM(C1247:C1248)</f>
        <v>0</v>
      </c>
      <c r="D1249" s="82">
        <f t="shared" si="595"/>
        <v>0</v>
      </c>
      <c r="E1249" s="82">
        <f t="shared" si="595"/>
        <v>0</v>
      </c>
      <c r="F1249" s="82">
        <f t="shared" si="595"/>
        <v>0</v>
      </c>
      <c r="G1249" s="82">
        <f t="shared" si="595"/>
        <v>0</v>
      </c>
      <c r="H1249" s="82">
        <f t="shared" si="595"/>
        <v>0</v>
      </c>
      <c r="I1249" s="83" t="e">
        <f>+D1249/C1249*100</f>
        <v>#DIV/0!</v>
      </c>
      <c r="J1249" s="84" t="e">
        <f>+E1249/C1249*100</f>
        <v>#DIV/0!</v>
      </c>
      <c r="K1249" s="84" t="e">
        <f>+F1249/C1249*100</f>
        <v>#DIV/0!</v>
      </c>
      <c r="L1249" s="84" t="e">
        <f>+G1249/C1249*100</f>
        <v>#DIV/0!</v>
      </c>
      <c r="M1249" s="84" t="e">
        <f>+H1249/C1249*100</f>
        <v>#DIV/0!</v>
      </c>
      <c r="N1249" s="20"/>
      <c r="O1249" s="33"/>
      <c r="P1249" s="38"/>
      <c r="Q1249" s="33"/>
      <c r="R1249" s="38"/>
      <c r="S1249" s="34"/>
      <c r="T1249" s="34"/>
      <c r="U1249" s="34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</row>
    <row r="1250" spans="1:44" ht="18.75">
      <c r="A1250" s="49"/>
      <c r="B1250" s="17" t="s">
        <v>128</v>
      </c>
      <c r="C1250" s="88"/>
      <c r="D1250" s="88"/>
      <c r="E1250" s="88"/>
      <c r="F1250" s="88"/>
      <c r="G1250" s="89"/>
      <c r="H1250" s="89"/>
      <c r="I1250" s="90"/>
      <c r="J1250" s="89"/>
      <c r="K1250" s="89"/>
      <c r="L1250" s="89"/>
      <c r="M1250" s="89"/>
      <c r="N1250" s="20"/>
      <c r="O1250" s="33"/>
      <c r="P1250" s="38"/>
      <c r="Q1250" s="33"/>
      <c r="R1250" s="38"/>
      <c r="S1250" s="34"/>
      <c r="T1250" s="34"/>
      <c r="U1250" s="34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</row>
    <row r="1251" spans="1:44" ht="18.75">
      <c r="A1251" s="49"/>
      <c r="B1251" s="43" t="s">
        <v>129</v>
      </c>
      <c r="C1251" s="91"/>
      <c r="D1251" s="91"/>
      <c r="E1251" s="91"/>
      <c r="F1251" s="91"/>
      <c r="G1251" s="92"/>
      <c r="H1251" s="92"/>
      <c r="I1251" s="93"/>
      <c r="J1251" s="92"/>
      <c r="K1251" s="92"/>
      <c r="L1251" s="92"/>
      <c r="M1251" s="92"/>
      <c r="N1251" s="20"/>
      <c r="O1251" s="33"/>
      <c r="P1251" s="38"/>
      <c r="Q1251" s="33"/>
      <c r="R1251" s="38"/>
      <c r="S1251" s="34"/>
      <c r="T1251" s="34"/>
      <c r="U1251" s="34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</row>
    <row r="1252" spans="1:44" ht="18.75">
      <c r="A1252" s="49"/>
      <c r="B1252" s="66" t="s">
        <v>18</v>
      </c>
      <c r="C1252" s="94">
        <f>+'[2]สคร.6_17'!AW$402</f>
        <v>4869500</v>
      </c>
      <c r="D1252" s="94">
        <f>+'[2]สคร.6_17'!AX$402</f>
        <v>0</v>
      </c>
      <c r="E1252" s="94">
        <f>+'[2]สคร.6_17'!AY$402</f>
        <v>0</v>
      </c>
      <c r="F1252" s="94">
        <f>+'[2]สคร.6_17'!AZ$402</f>
        <v>3102352.14</v>
      </c>
      <c r="G1252" s="95">
        <f>+D1252+E1252+F1252</f>
        <v>3102352.14</v>
      </c>
      <c r="H1252" s="95">
        <f>+C1252-D1252-E1252-F1252</f>
        <v>1767147.8599999999</v>
      </c>
      <c r="I1252" s="96">
        <f>+D1252/C1252*100</f>
        <v>0</v>
      </c>
      <c r="J1252" s="95">
        <f>+E1252/C1252*100</f>
        <v>0</v>
      </c>
      <c r="K1252" s="95">
        <f>+F1252/C1252*100</f>
        <v>63.70987041790739</v>
      </c>
      <c r="L1252" s="95">
        <f>+G1252/C1252*100</f>
        <v>63.70987041790739</v>
      </c>
      <c r="M1252" s="95">
        <f>+H1252/C1252*100</f>
        <v>36.29012958209262</v>
      </c>
      <c r="N1252" s="20"/>
      <c r="O1252" s="33"/>
      <c r="P1252" s="38"/>
      <c r="Q1252" s="33"/>
      <c r="R1252" s="38"/>
      <c r="S1252" s="41"/>
      <c r="T1252" s="2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</row>
    <row r="1253" spans="1:44" ht="18.75">
      <c r="A1253" s="49"/>
      <c r="B1253" s="62" t="s">
        <v>19</v>
      </c>
      <c r="C1253" s="97">
        <f>+'[2]สคร.6_17'!AW$403</f>
        <v>711300</v>
      </c>
      <c r="D1253" s="97">
        <f>+'[2]สคร.6_17'!AX$403</f>
        <v>0</v>
      </c>
      <c r="E1253" s="97">
        <f>+'[2]สคร.6_17'!AY$403</f>
        <v>0</v>
      </c>
      <c r="F1253" s="97">
        <f>+'[2]สคร.6_17'!AZ$403</f>
        <v>379501</v>
      </c>
      <c r="G1253" s="98">
        <f>+D1253+E1253+F1253</f>
        <v>379501</v>
      </c>
      <c r="H1253" s="98">
        <f>+C1253-D1253-E1253-F1253</f>
        <v>331799</v>
      </c>
      <c r="I1253" s="80">
        <f>+D1253/C1253*100</f>
        <v>0</v>
      </c>
      <c r="J1253" s="98">
        <f>+E1253/C1253*100</f>
        <v>0</v>
      </c>
      <c r="K1253" s="98">
        <f>+F1253/C1253*100</f>
        <v>53.35315619288627</v>
      </c>
      <c r="L1253" s="98">
        <f>+G1253/C1253*100</f>
        <v>53.35315619288627</v>
      </c>
      <c r="M1253" s="98">
        <f>+H1253/C1253*100</f>
        <v>46.64684380711373</v>
      </c>
      <c r="N1253" s="20"/>
      <c r="O1253" s="16"/>
      <c r="P1253" s="42"/>
      <c r="Q1253" s="16"/>
      <c r="R1253" s="16"/>
      <c r="S1253" s="33"/>
      <c r="T1253" s="36"/>
      <c r="U1253" s="36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</row>
    <row r="1254" spans="1:44" ht="18.75">
      <c r="A1254" s="49"/>
      <c r="B1254" s="65" t="s">
        <v>13</v>
      </c>
      <c r="C1254" s="82">
        <f aca="true" t="shared" si="596" ref="C1254:H1254">SUM(C1252:C1253)</f>
        <v>5580800</v>
      </c>
      <c r="D1254" s="82">
        <f t="shared" si="596"/>
        <v>0</v>
      </c>
      <c r="E1254" s="82">
        <f t="shared" si="596"/>
        <v>0</v>
      </c>
      <c r="F1254" s="82">
        <f t="shared" si="596"/>
        <v>3481853.14</v>
      </c>
      <c r="G1254" s="82">
        <f t="shared" si="596"/>
        <v>3481853.14</v>
      </c>
      <c r="H1254" s="82">
        <f t="shared" si="596"/>
        <v>2098946.86</v>
      </c>
      <c r="I1254" s="99">
        <f>+D1254/C1254*100</f>
        <v>0</v>
      </c>
      <c r="J1254" s="100">
        <f>+E1254/C1254*100</f>
        <v>0</v>
      </c>
      <c r="K1254" s="100">
        <f>+F1254/C1254*100</f>
        <v>62.38985700974771</v>
      </c>
      <c r="L1254" s="100">
        <f>+G1254/C1254*100</f>
        <v>62.38985700974771</v>
      </c>
      <c r="M1254" s="100">
        <f>+H1254/C1254*100</f>
        <v>37.61014299025229</v>
      </c>
      <c r="N1254" s="20"/>
      <c r="O1254" s="16"/>
      <c r="P1254" s="42"/>
      <c r="Q1254" s="16"/>
      <c r="R1254" s="16"/>
      <c r="S1254" s="33"/>
      <c r="T1254" s="36"/>
      <c r="U1254" s="36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</row>
    <row r="1255" spans="1:44" ht="19.5" thickBot="1">
      <c r="A1255" s="49"/>
      <c r="B1255" s="18" t="s">
        <v>132</v>
      </c>
      <c r="C1255" s="101"/>
      <c r="D1255" s="101"/>
      <c r="E1255" s="101"/>
      <c r="F1255" s="101"/>
      <c r="G1255" s="102"/>
      <c r="H1255" s="102"/>
      <c r="I1255" s="103"/>
      <c r="J1255" s="102"/>
      <c r="K1255" s="102"/>
      <c r="L1255" s="102"/>
      <c r="M1255" s="102"/>
      <c r="N1255" s="20"/>
      <c r="O1255" s="16"/>
      <c r="P1255" s="42"/>
      <c r="Q1255" s="16"/>
      <c r="R1255" s="16"/>
      <c r="S1255" s="33"/>
      <c r="T1255" s="36"/>
      <c r="U1255" s="36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</row>
    <row r="1256" spans="1:44" ht="19.5" thickTop="1">
      <c r="A1256" s="50"/>
      <c r="B1256" s="60" t="s">
        <v>18</v>
      </c>
      <c r="C1256" s="78">
        <f aca="true" t="shared" si="597" ref="C1256:H1256">+C1252</f>
        <v>4869500</v>
      </c>
      <c r="D1256" s="78">
        <f t="shared" si="597"/>
        <v>0</v>
      </c>
      <c r="E1256" s="78">
        <f t="shared" si="597"/>
        <v>0</v>
      </c>
      <c r="F1256" s="78">
        <f t="shared" si="597"/>
        <v>3102352.14</v>
      </c>
      <c r="G1256" s="78">
        <f t="shared" si="597"/>
        <v>3102352.14</v>
      </c>
      <c r="H1256" s="78">
        <f t="shared" si="597"/>
        <v>1767147.8599999999</v>
      </c>
      <c r="I1256" s="86">
        <f aca="true" t="shared" si="598" ref="I1256:I1261">+D1256/C1256*100</f>
        <v>0</v>
      </c>
      <c r="J1256" s="81">
        <f aca="true" t="shared" si="599" ref="J1256:J1261">+E1256/C1256*100</f>
        <v>0</v>
      </c>
      <c r="K1256" s="81">
        <f aca="true" t="shared" si="600" ref="K1256:K1261">+F1256/C1256*100</f>
        <v>63.70987041790739</v>
      </c>
      <c r="L1256" s="81">
        <f aca="true" t="shared" si="601" ref="L1256:L1261">+G1256/C1256*100</f>
        <v>63.70987041790739</v>
      </c>
      <c r="M1256" s="81">
        <f aca="true" t="shared" si="602" ref="M1256:M1261">+H1256/C1256*100</f>
        <v>36.29012958209262</v>
      </c>
      <c r="N1256" s="20"/>
      <c r="O1256" s="16"/>
      <c r="P1256" s="42"/>
      <c r="Q1256" s="16"/>
      <c r="R1256" s="16"/>
      <c r="S1256" s="33"/>
      <c r="T1256" s="36"/>
      <c r="U1256" s="36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</row>
    <row r="1257" spans="1:44" ht="18.75">
      <c r="A1257" s="49"/>
      <c r="B1257" s="62" t="s">
        <v>19</v>
      </c>
      <c r="C1257" s="97">
        <f aca="true" t="shared" si="603" ref="C1257:H1257">+C1231+C1238+C1244+C1247+C1253</f>
        <v>9527890</v>
      </c>
      <c r="D1257" s="97">
        <f t="shared" si="603"/>
        <v>0</v>
      </c>
      <c r="E1257" s="97">
        <f t="shared" si="603"/>
        <v>574760</v>
      </c>
      <c r="F1257" s="97">
        <f t="shared" si="603"/>
        <v>6719474.4</v>
      </c>
      <c r="G1257" s="97">
        <f t="shared" si="603"/>
        <v>7294234.4</v>
      </c>
      <c r="H1257" s="97">
        <f t="shared" si="603"/>
        <v>2233655.5999999996</v>
      </c>
      <c r="I1257" s="86">
        <f t="shared" si="598"/>
        <v>0</v>
      </c>
      <c r="J1257" s="81">
        <f t="shared" si="599"/>
        <v>6.032395420182223</v>
      </c>
      <c r="K1257" s="81">
        <f t="shared" si="600"/>
        <v>70.52426507862707</v>
      </c>
      <c r="L1257" s="81">
        <f t="shared" si="601"/>
        <v>76.5566604988093</v>
      </c>
      <c r="M1257" s="81">
        <f t="shared" si="602"/>
        <v>23.44333950119071</v>
      </c>
      <c r="N1257" s="20"/>
      <c r="O1257" s="16"/>
      <c r="P1257" s="42"/>
      <c r="Q1257" s="16"/>
      <c r="R1257" s="16"/>
      <c r="S1257" s="33"/>
      <c r="T1257" s="36"/>
      <c r="U1257" s="36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</row>
    <row r="1258" spans="1:44" ht="18.75">
      <c r="A1258" s="49"/>
      <c r="B1258" s="61" t="s">
        <v>20</v>
      </c>
      <c r="C1258" s="104">
        <f aca="true" t="shared" si="604" ref="C1258:H1258">+C1232+C1239+C1248</f>
        <v>33187600</v>
      </c>
      <c r="D1258" s="104">
        <f t="shared" si="604"/>
        <v>0</v>
      </c>
      <c r="E1258" s="104">
        <f t="shared" si="604"/>
        <v>25069546.44</v>
      </c>
      <c r="F1258" s="104">
        <f t="shared" si="604"/>
        <v>7799592.56</v>
      </c>
      <c r="G1258" s="104">
        <f t="shared" si="604"/>
        <v>32869139</v>
      </c>
      <c r="H1258" s="104">
        <f t="shared" si="604"/>
        <v>318460.99999999907</v>
      </c>
      <c r="I1258" s="104">
        <f t="shared" si="598"/>
        <v>0</v>
      </c>
      <c r="J1258" s="104">
        <f t="shared" si="599"/>
        <v>75.53889537056008</v>
      </c>
      <c r="K1258" s="104">
        <f t="shared" si="600"/>
        <v>23.50152635321626</v>
      </c>
      <c r="L1258" s="104">
        <f t="shared" si="601"/>
        <v>99.04042172377635</v>
      </c>
      <c r="M1258" s="104">
        <f t="shared" si="602"/>
        <v>0.9595782762236471</v>
      </c>
      <c r="N1258" s="20"/>
      <c r="O1258" s="16"/>
      <c r="P1258" s="42"/>
      <c r="Q1258" s="16"/>
      <c r="R1258" s="16"/>
      <c r="S1258" s="33"/>
      <c r="T1258" s="36"/>
      <c r="U1258" s="36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</row>
    <row r="1259" spans="1:44" ht="18.75">
      <c r="A1259" s="49"/>
      <c r="B1259" s="62" t="s">
        <v>21</v>
      </c>
      <c r="C1259" s="97">
        <f aca="true" t="shared" si="605" ref="C1259:H1259">+C1233+C1240</f>
        <v>10994592</v>
      </c>
      <c r="D1259" s="97">
        <f t="shared" si="605"/>
        <v>0</v>
      </c>
      <c r="E1259" s="97">
        <f t="shared" si="605"/>
        <v>0</v>
      </c>
      <c r="F1259" s="97">
        <f t="shared" si="605"/>
        <v>7756337</v>
      </c>
      <c r="G1259" s="97">
        <f t="shared" si="605"/>
        <v>7756337</v>
      </c>
      <c r="H1259" s="97">
        <f t="shared" si="605"/>
        <v>3238255</v>
      </c>
      <c r="I1259" s="86">
        <f t="shared" si="598"/>
        <v>0</v>
      </c>
      <c r="J1259" s="81">
        <f t="shared" si="599"/>
        <v>0</v>
      </c>
      <c r="K1259" s="81">
        <f t="shared" si="600"/>
        <v>70.5468379363236</v>
      </c>
      <c r="L1259" s="81">
        <f t="shared" si="601"/>
        <v>70.5468379363236</v>
      </c>
      <c r="M1259" s="81">
        <f t="shared" si="602"/>
        <v>29.453162063676398</v>
      </c>
      <c r="N1259" s="20"/>
      <c r="O1259" s="16"/>
      <c r="P1259" s="42"/>
      <c r="Q1259" s="16"/>
      <c r="R1259" s="16"/>
      <c r="S1259" s="33"/>
      <c r="T1259" s="36"/>
      <c r="U1259" s="36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</row>
    <row r="1260" spans="1:44" ht="18.75">
      <c r="A1260" s="49"/>
      <c r="B1260" s="67" t="s">
        <v>22</v>
      </c>
      <c r="C1260" s="105">
        <f aca="true" t="shared" si="606" ref="C1260:H1260">+C1234</f>
        <v>0</v>
      </c>
      <c r="D1260" s="105">
        <f t="shared" si="606"/>
        <v>0</v>
      </c>
      <c r="E1260" s="105">
        <f t="shared" si="606"/>
        <v>0</v>
      </c>
      <c r="F1260" s="105">
        <f t="shared" si="606"/>
        <v>0</v>
      </c>
      <c r="G1260" s="105">
        <f t="shared" si="606"/>
        <v>0</v>
      </c>
      <c r="H1260" s="105">
        <f t="shared" si="606"/>
        <v>0</v>
      </c>
      <c r="I1260" s="86" t="e">
        <f t="shared" si="598"/>
        <v>#DIV/0!</v>
      </c>
      <c r="J1260" s="81" t="e">
        <f t="shared" si="599"/>
        <v>#DIV/0!</v>
      </c>
      <c r="K1260" s="81" t="e">
        <f t="shared" si="600"/>
        <v>#DIV/0!</v>
      </c>
      <c r="L1260" s="81" t="e">
        <f t="shared" si="601"/>
        <v>#DIV/0!</v>
      </c>
      <c r="M1260" s="81" t="e">
        <f t="shared" si="602"/>
        <v>#DIV/0!</v>
      </c>
      <c r="N1260" s="20"/>
      <c r="O1260" s="33"/>
      <c r="P1260" s="38"/>
      <c r="Q1260" s="33"/>
      <c r="R1260" s="38"/>
      <c r="S1260" s="34"/>
      <c r="T1260" s="34"/>
      <c r="U1260" s="34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</row>
    <row r="1261" spans="1:44" ht="19.5" thickBot="1">
      <c r="A1261" s="109"/>
      <c r="B1261" s="68" t="s">
        <v>14</v>
      </c>
      <c r="C1261" s="106">
        <f aca="true" t="shared" si="607" ref="C1261:H1261">SUM(C1256:C1260)</f>
        <v>58579582</v>
      </c>
      <c r="D1261" s="106">
        <f t="shared" si="607"/>
        <v>0</v>
      </c>
      <c r="E1261" s="106">
        <f t="shared" si="607"/>
        <v>25644306.44</v>
      </c>
      <c r="F1261" s="106">
        <f t="shared" si="607"/>
        <v>25377756.1</v>
      </c>
      <c r="G1261" s="106">
        <f t="shared" si="607"/>
        <v>51022062.54</v>
      </c>
      <c r="H1261" s="106">
        <f t="shared" si="607"/>
        <v>7557519.459999999</v>
      </c>
      <c r="I1261" s="106">
        <f t="shared" si="598"/>
        <v>0</v>
      </c>
      <c r="J1261" s="106">
        <f t="shared" si="599"/>
        <v>43.776868261026515</v>
      </c>
      <c r="K1261" s="106">
        <f t="shared" si="600"/>
        <v>43.32184565605129</v>
      </c>
      <c r="L1261" s="107">
        <f t="shared" si="601"/>
        <v>87.0987139170778</v>
      </c>
      <c r="M1261" s="106">
        <f t="shared" si="602"/>
        <v>12.9012860829222</v>
      </c>
      <c r="N1261" s="20"/>
      <c r="O1261" s="33"/>
      <c r="P1261" s="38"/>
      <c r="Q1261" s="33"/>
      <c r="R1261" s="38"/>
      <c r="S1261" s="34"/>
      <c r="T1261" s="34"/>
      <c r="U1261" s="34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</row>
    <row r="1262" spans="1:44" ht="19.5" thickTop="1">
      <c r="A1262" s="69" t="s">
        <v>37</v>
      </c>
      <c r="B1262" s="17" t="s">
        <v>42</v>
      </c>
      <c r="C1262" s="71"/>
      <c r="D1262" s="71"/>
      <c r="E1262" s="71"/>
      <c r="F1262" s="71"/>
      <c r="G1262" s="72"/>
      <c r="H1262" s="72"/>
      <c r="I1262" s="73"/>
      <c r="J1262" s="72"/>
      <c r="K1262" s="72"/>
      <c r="L1262" s="72"/>
      <c r="M1262" s="58"/>
      <c r="N1262" s="20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</row>
    <row r="1263" spans="1:44" ht="18.75">
      <c r="A1263" s="48" t="s">
        <v>80</v>
      </c>
      <c r="B1263" s="43" t="s">
        <v>108</v>
      </c>
      <c r="C1263" s="75"/>
      <c r="D1263" s="75"/>
      <c r="E1263" s="75"/>
      <c r="F1263" s="75"/>
      <c r="G1263" s="76"/>
      <c r="H1263" s="76"/>
      <c r="I1263" s="77"/>
      <c r="J1263" s="76"/>
      <c r="K1263" s="76"/>
      <c r="L1263" s="76"/>
      <c r="M1263" s="59"/>
      <c r="N1263" s="20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</row>
    <row r="1264" spans="1:44" ht="18.75">
      <c r="A1264" s="55"/>
      <c r="B1264" s="60" t="s">
        <v>19</v>
      </c>
      <c r="C1264" s="78">
        <f>+'[2]สคร.7_30'!$E$281</f>
        <v>3502000</v>
      </c>
      <c r="D1264" s="78">
        <f>+'[2]สคร.7_30'!$F$281</f>
        <v>0</v>
      </c>
      <c r="E1264" s="78">
        <f>+'[2]สคร.7_30'!$G$281</f>
        <v>269602.25</v>
      </c>
      <c r="F1264" s="78">
        <f>+'[2]สคร.7_30'!$H$281</f>
        <v>2576676.44</v>
      </c>
      <c r="G1264" s="85">
        <f>+D1264+E1264+F1264</f>
        <v>2846278.69</v>
      </c>
      <c r="H1264" s="81">
        <f>+C1264-D1264-E1264-F1264</f>
        <v>655721.31</v>
      </c>
      <c r="I1264" s="86">
        <f>+D1264/C1264*100</f>
        <v>0</v>
      </c>
      <c r="J1264" s="81">
        <f>+E1264/C1264*100</f>
        <v>7.698522272986865</v>
      </c>
      <c r="K1264" s="98">
        <f>+F1264/C1264*100</f>
        <v>73.5772826956025</v>
      </c>
      <c r="L1264" s="81">
        <f>+G1264/C1264*100</f>
        <v>81.27580496858937</v>
      </c>
      <c r="M1264" s="81">
        <f>+H1264/C1264*100</f>
        <v>18.724195031410623</v>
      </c>
      <c r="N1264" s="39"/>
      <c r="O1264" s="40"/>
      <c r="P1264" s="40"/>
      <c r="Q1264" s="40"/>
      <c r="R1264" s="40"/>
      <c r="S1264" s="41"/>
      <c r="T1264" s="41"/>
      <c r="U1264" s="41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</row>
    <row r="1265" spans="1:44" ht="18.75">
      <c r="A1265" s="56"/>
      <c r="B1265" s="61" t="s">
        <v>20</v>
      </c>
      <c r="C1265" s="97">
        <f>+'[2]สคร.7_30'!$E$282</f>
        <v>1432250</v>
      </c>
      <c r="D1265" s="97">
        <f>+'[2]สคร.7_30'!$F$282</f>
        <v>0</v>
      </c>
      <c r="E1265" s="97">
        <f>+'[2]สคร.7_30'!$G$282</f>
        <v>1432250</v>
      </c>
      <c r="F1265" s="97">
        <f>+'[2]สคร.7_30'!$H$282</f>
        <v>0</v>
      </c>
      <c r="G1265" s="79">
        <f>+D1265+E1265+F1265</f>
        <v>1432250</v>
      </c>
      <c r="H1265" s="98">
        <f>+C1265-D1265-E1265-F1265</f>
        <v>0</v>
      </c>
      <c r="I1265" s="80">
        <f>+D1265/C1265*100</f>
        <v>0</v>
      </c>
      <c r="J1265" s="98">
        <f>+E1265/C1265*100</f>
        <v>100</v>
      </c>
      <c r="K1265" s="98">
        <f>+F1265/C1265*100</f>
        <v>0</v>
      </c>
      <c r="L1265" s="98">
        <f>+G1265/C1265*100</f>
        <v>100</v>
      </c>
      <c r="M1265" s="98">
        <f>+H1265/C1265*100</f>
        <v>0</v>
      </c>
      <c r="N1265" s="39"/>
      <c r="O1265" s="40"/>
      <c r="P1265" s="40"/>
      <c r="Q1265" s="40"/>
      <c r="R1265" s="40"/>
      <c r="S1265" s="41"/>
      <c r="T1265" s="41"/>
      <c r="U1265" s="41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</row>
    <row r="1266" spans="1:44" ht="18.75">
      <c r="A1266" s="49"/>
      <c r="B1266" s="62" t="s">
        <v>21</v>
      </c>
      <c r="C1266" s="97">
        <f>+'[2]สคร.7_30'!$E$283</f>
        <v>15633650</v>
      </c>
      <c r="D1266" s="97">
        <f>+'[2]สคร.7_30'!$F$283</f>
        <v>0</v>
      </c>
      <c r="E1266" s="97">
        <f>+'[2]สคร.7_30'!$G$283</f>
        <v>0</v>
      </c>
      <c r="F1266" s="97">
        <f>+'[2]สคร.7_30'!$H$283</f>
        <v>10735506</v>
      </c>
      <c r="G1266" s="79">
        <f>+D1266+E1266+F1266</f>
        <v>10735506</v>
      </c>
      <c r="H1266" s="98">
        <f>+C1266-D1266-E1266-F1266</f>
        <v>4898144</v>
      </c>
      <c r="I1266" s="80">
        <f>+D1266/C1266*100</f>
        <v>0</v>
      </c>
      <c r="J1266" s="98">
        <f>+E1266/C1266*100</f>
        <v>0</v>
      </c>
      <c r="K1266" s="98">
        <f>+F1266/C1266*100</f>
        <v>68.66922311808183</v>
      </c>
      <c r="L1266" s="98">
        <f>+G1266/C1266*100</f>
        <v>68.66922311808183</v>
      </c>
      <c r="M1266" s="98">
        <f>+H1266/C1266*100</f>
        <v>31.330776881918172</v>
      </c>
      <c r="N1266" s="39"/>
      <c r="O1266" s="40"/>
      <c r="P1266" s="40"/>
      <c r="Q1266" s="40"/>
      <c r="R1266" s="40"/>
      <c r="S1266" s="41"/>
      <c r="T1266" s="41"/>
      <c r="U1266" s="41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</row>
    <row r="1267" spans="1:44" ht="18.75">
      <c r="A1267" s="49"/>
      <c r="B1267" s="63" t="s">
        <v>22</v>
      </c>
      <c r="C1267" s="97">
        <f>+'[2]สคร.7_30'!$E$284</f>
        <v>0</v>
      </c>
      <c r="D1267" s="97">
        <f>+'[2]สคร.7_30'!$F$284</f>
        <v>0</v>
      </c>
      <c r="E1267" s="97">
        <f>+'[2]สคร.7_30'!$G$284</f>
        <v>0</v>
      </c>
      <c r="F1267" s="97">
        <f>+'[2]สคร.7_30'!$H$284</f>
        <v>0</v>
      </c>
      <c r="G1267" s="79">
        <f>+D1267+E1267+F1267</f>
        <v>0</v>
      </c>
      <c r="H1267" s="98">
        <f>+C1267-D1267-E1267-F1267</f>
        <v>0</v>
      </c>
      <c r="I1267" s="80" t="e">
        <f>+D1267/C1267*100</f>
        <v>#DIV/0!</v>
      </c>
      <c r="J1267" s="98" t="e">
        <f>+E1267/C1267*100</f>
        <v>#DIV/0!</v>
      </c>
      <c r="K1267" s="98" t="e">
        <f>+F1267/C1267*100</f>
        <v>#DIV/0!</v>
      </c>
      <c r="L1267" s="98" t="e">
        <f>+G1267/C1267*100</f>
        <v>#DIV/0!</v>
      </c>
      <c r="M1267" s="98" t="e">
        <f>+H1267/C1267*100</f>
        <v>#DIV/0!</v>
      </c>
      <c r="N1267" s="39"/>
      <c r="O1267" s="40"/>
      <c r="P1267" s="40"/>
      <c r="Q1267" s="40"/>
      <c r="R1267" s="40"/>
      <c r="S1267" s="41"/>
      <c r="T1267" s="41"/>
      <c r="U1267" s="41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</row>
    <row r="1268" spans="1:44" ht="18.75">
      <c r="A1268" s="49"/>
      <c r="B1268" s="64" t="s">
        <v>13</v>
      </c>
      <c r="C1268" s="108">
        <f aca="true" t="shared" si="608" ref="C1268:H1268">SUM(C1264:C1267)</f>
        <v>20567900</v>
      </c>
      <c r="D1268" s="108">
        <f t="shared" si="608"/>
        <v>0</v>
      </c>
      <c r="E1268" s="108">
        <f t="shared" si="608"/>
        <v>1701852.25</v>
      </c>
      <c r="F1268" s="108">
        <f t="shared" si="608"/>
        <v>13312182.44</v>
      </c>
      <c r="G1268" s="108">
        <f t="shared" si="608"/>
        <v>15014034.69</v>
      </c>
      <c r="H1268" s="108">
        <f t="shared" si="608"/>
        <v>5553865.3100000005</v>
      </c>
      <c r="I1268" s="108">
        <f>+D1268/C1268*100</f>
        <v>0</v>
      </c>
      <c r="J1268" s="108">
        <f>+E1268/C1268*100</f>
        <v>8.274312156321258</v>
      </c>
      <c r="K1268" s="108">
        <f>+F1268/C1268*100</f>
        <v>64.72309978169866</v>
      </c>
      <c r="L1268" s="108">
        <f>+G1268/C1268*100</f>
        <v>72.99741193801992</v>
      </c>
      <c r="M1268" s="108">
        <f>+H1268/C1268*100</f>
        <v>27.002588061980077</v>
      </c>
      <c r="N1268" s="20"/>
      <c r="O1268" s="16"/>
      <c r="P1268" s="42"/>
      <c r="Q1268" s="16"/>
      <c r="R1268" s="16"/>
      <c r="S1268" s="25"/>
      <c r="T1268" s="24"/>
      <c r="U1268" s="24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</row>
    <row r="1269" spans="1:44" ht="18.75">
      <c r="A1269" s="49"/>
      <c r="B1269" s="17" t="s">
        <v>109</v>
      </c>
      <c r="C1269" s="71"/>
      <c r="D1269" s="71"/>
      <c r="E1269" s="71"/>
      <c r="F1269" s="71"/>
      <c r="G1269" s="72"/>
      <c r="H1269" s="72"/>
      <c r="I1269" s="73"/>
      <c r="J1269" s="72"/>
      <c r="K1269" s="72"/>
      <c r="L1269" s="72"/>
      <c r="M1269" s="72"/>
      <c r="N1269" s="20"/>
      <c r="O1269" s="33"/>
      <c r="P1269" s="38"/>
      <c r="Q1269" s="33"/>
      <c r="R1269" s="38"/>
      <c r="S1269" s="41"/>
      <c r="T1269" s="2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</row>
    <row r="1270" spans="1:44" ht="18.75">
      <c r="A1270" s="49"/>
      <c r="B1270" s="43" t="s">
        <v>107</v>
      </c>
      <c r="C1270" s="75"/>
      <c r="D1270" s="75"/>
      <c r="E1270" s="75"/>
      <c r="F1270" s="75"/>
      <c r="G1270" s="76"/>
      <c r="H1270" s="76"/>
      <c r="I1270" s="77"/>
      <c r="J1270" s="76"/>
      <c r="K1270" s="76"/>
      <c r="L1270" s="76"/>
      <c r="M1270" s="76"/>
      <c r="N1270" s="20"/>
      <c r="O1270" s="33"/>
      <c r="P1270" s="38"/>
      <c r="Q1270" s="33"/>
      <c r="R1270" s="38"/>
      <c r="S1270" s="41"/>
      <c r="T1270" s="2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</row>
    <row r="1271" spans="1:44" ht="18.75">
      <c r="A1271" s="49"/>
      <c r="B1271" s="60" t="s">
        <v>19</v>
      </c>
      <c r="C1271" s="78">
        <f>+'[2]สคร.7_30'!$E$336</f>
        <v>4228900</v>
      </c>
      <c r="D1271" s="78">
        <f>+'[2]สคร.7_30'!$F$336</f>
        <v>0</v>
      </c>
      <c r="E1271" s="78">
        <f>+'[2]สคร.7_30'!$G$336</f>
        <v>1232100</v>
      </c>
      <c r="F1271" s="78">
        <f>+'[2]สคร.7_30'!$H$336</f>
        <v>1060797.4</v>
      </c>
      <c r="G1271" s="85">
        <f>+D1271+E1271+F1271</f>
        <v>2292897.4</v>
      </c>
      <c r="H1271" s="85">
        <f>+C1271-D1271-E1271-F1271</f>
        <v>1936002.6</v>
      </c>
      <c r="I1271" s="86">
        <f>+D1271/C1271*100</f>
        <v>0</v>
      </c>
      <c r="J1271" s="81">
        <f>+E1271/C1271*100</f>
        <v>29.135236113410105</v>
      </c>
      <c r="K1271" s="81">
        <f>+F1271/C1271*100</f>
        <v>25.08447586842914</v>
      </c>
      <c r="L1271" s="81">
        <f>+G1271/C1271*100</f>
        <v>54.21971198183925</v>
      </c>
      <c r="M1271" s="81">
        <f>+H1271/C1271*100</f>
        <v>45.78028801816075</v>
      </c>
      <c r="N1271" s="20"/>
      <c r="O1271" s="33"/>
      <c r="P1271" s="38"/>
      <c r="Q1271" s="33"/>
      <c r="R1271" s="38"/>
      <c r="S1271" s="41"/>
      <c r="T1271" s="2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</row>
    <row r="1272" spans="1:44" ht="18.75">
      <c r="A1272" s="49"/>
      <c r="B1272" s="61" t="s">
        <v>20</v>
      </c>
      <c r="C1272" s="78">
        <f>+'[2]สคร.7_30'!$E$337</f>
        <v>7500000</v>
      </c>
      <c r="D1272" s="78">
        <f>+'[2]สคร.7_30'!$F$337</f>
        <v>0</v>
      </c>
      <c r="E1272" s="78">
        <f>+'[2]สคร.7_30'!$G$337</f>
        <v>0</v>
      </c>
      <c r="F1272" s="78">
        <f>+'[2]สคร.7_30'!$H$337</f>
        <v>0</v>
      </c>
      <c r="G1272" s="79">
        <f>+D1272+E1272+F1272</f>
        <v>0</v>
      </c>
      <c r="H1272" s="79">
        <f>+C1272-D1272-E1272-F1272</f>
        <v>7500000</v>
      </c>
      <c r="I1272" s="80">
        <f>+D1272/C1272*100</f>
        <v>0</v>
      </c>
      <c r="J1272" s="81">
        <f>+E1272/C1272*100</f>
        <v>0</v>
      </c>
      <c r="K1272" s="81">
        <f>+F1272/C1272*100</f>
        <v>0</v>
      </c>
      <c r="L1272" s="81">
        <f>+G1272/C1272*100</f>
        <v>0</v>
      </c>
      <c r="M1272" s="81">
        <f>+H1272/C1272*100</f>
        <v>100</v>
      </c>
      <c r="N1272" s="20"/>
      <c r="O1272" s="33"/>
      <c r="P1272" s="38"/>
      <c r="Q1272" s="33"/>
      <c r="R1272" s="38"/>
      <c r="S1272" s="41"/>
      <c r="T1272" s="2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</row>
    <row r="1273" spans="1:44" ht="18.75">
      <c r="A1273" s="49"/>
      <c r="B1273" s="62" t="s">
        <v>21</v>
      </c>
      <c r="C1273" s="78">
        <f>+'[2]สคร.7_30'!$E$338</f>
        <v>900000</v>
      </c>
      <c r="D1273" s="78">
        <f>+'[2]สคร.7_30'!$F$338</f>
        <v>0</v>
      </c>
      <c r="E1273" s="78">
        <f>+'[2]สคร.7_30'!$G$338</f>
        <v>0</v>
      </c>
      <c r="F1273" s="78">
        <f>+'[2]สคร.7_30'!$H$338</f>
        <v>900000</v>
      </c>
      <c r="G1273" s="79">
        <f>+D1273+E1273+F1273</f>
        <v>900000</v>
      </c>
      <c r="H1273" s="79">
        <f>+C1273-D1273-E1273-F1273</f>
        <v>0</v>
      </c>
      <c r="I1273" s="80">
        <f>+D1273/C1273*100</f>
        <v>0</v>
      </c>
      <c r="J1273" s="81">
        <f>+E1273/C1273*100</f>
        <v>0</v>
      </c>
      <c r="K1273" s="81">
        <f>+F1273/C1273*100</f>
        <v>100</v>
      </c>
      <c r="L1273" s="81">
        <f>+G1273/C1273*100</f>
        <v>100</v>
      </c>
      <c r="M1273" s="81">
        <f>+H1273/C1273*100</f>
        <v>0</v>
      </c>
      <c r="N1273" s="20"/>
      <c r="O1273" s="33"/>
      <c r="P1273" s="38"/>
      <c r="Q1273" s="33"/>
      <c r="R1273" s="38"/>
      <c r="S1273" s="41"/>
      <c r="T1273" s="2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</row>
    <row r="1274" spans="1:44" ht="18.75">
      <c r="A1274" s="49"/>
      <c r="B1274" s="64" t="s">
        <v>13</v>
      </c>
      <c r="C1274" s="108">
        <f aca="true" t="shared" si="609" ref="C1274:H1274">SUM(C1271:C1273)</f>
        <v>12628900</v>
      </c>
      <c r="D1274" s="108">
        <f t="shared" si="609"/>
        <v>0</v>
      </c>
      <c r="E1274" s="108">
        <f t="shared" si="609"/>
        <v>1232100</v>
      </c>
      <c r="F1274" s="108">
        <f t="shared" si="609"/>
        <v>1960797.4</v>
      </c>
      <c r="G1274" s="108">
        <f t="shared" si="609"/>
        <v>3192897.4</v>
      </c>
      <c r="H1274" s="108">
        <f t="shared" si="609"/>
        <v>9436002.6</v>
      </c>
      <c r="I1274" s="108">
        <f>+D1274/C1274*100</f>
        <v>0</v>
      </c>
      <c r="J1274" s="108">
        <f>+E1274/C1274*100</f>
        <v>9.756194126170925</v>
      </c>
      <c r="K1274" s="108">
        <f>+F1274/C1274*100</f>
        <v>15.5262722802461</v>
      </c>
      <c r="L1274" s="108">
        <f>+G1274/C1274*100</f>
        <v>25.282466406417026</v>
      </c>
      <c r="M1274" s="108">
        <f>+H1274/C1274*100</f>
        <v>74.71753359358297</v>
      </c>
      <c r="N1274" s="20"/>
      <c r="O1274" s="16"/>
      <c r="P1274" s="42"/>
      <c r="Q1274" s="16"/>
      <c r="R1274" s="16"/>
      <c r="S1274" s="33"/>
      <c r="T1274" s="36"/>
      <c r="U1274" s="36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</row>
    <row r="1275" spans="1:44" ht="18.75">
      <c r="A1275" s="49"/>
      <c r="B1275" s="17" t="s">
        <v>133</v>
      </c>
      <c r="C1275" s="70"/>
      <c r="D1275" s="70"/>
      <c r="E1275" s="70"/>
      <c r="F1275" s="70"/>
      <c r="G1275" s="72"/>
      <c r="H1275" s="72"/>
      <c r="I1275" s="73"/>
      <c r="J1275" s="72"/>
      <c r="K1275" s="72"/>
      <c r="L1275" s="72"/>
      <c r="M1275" s="72"/>
      <c r="N1275" s="20"/>
      <c r="O1275" s="33"/>
      <c r="P1275" s="38"/>
      <c r="Q1275" s="33"/>
      <c r="R1275" s="38"/>
      <c r="S1275" s="34"/>
      <c r="T1275" s="34"/>
      <c r="U1275" s="34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</row>
    <row r="1276" spans="1:44" ht="18.75">
      <c r="A1276" s="49"/>
      <c r="B1276" s="43" t="s">
        <v>110</v>
      </c>
      <c r="C1276" s="74"/>
      <c r="D1276" s="74"/>
      <c r="E1276" s="74"/>
      <c r="F1276" s="74"/>
      <c r="G1276" s="76"/>
      <c r="H1276" s="76"/>
      <c r="I1276" s="77"/>
      <c r="J1276" s="76"/>
      <c r="K1276" s="76"/>
      <c r="L1276" s="76"/>
      <c r="M1276" s="76"/>
      <c r="N1276" s="20"/>
      <c r="O1276" s="33"/>
      <c r="P1276" s="38"/>
      <c r="Q1276" s="33"/>
      <c r="R1276" s="38"/>
      <c r="S1276" s="34"/>
      <c r="T1276" s="34"/>
      <c r="U1276" s="34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</row>
    <row r="1277" spans="1:44" ht="18.75">
      <c r="A1277" s="49"/>
      <c r="B1277" s="60" t="s">
        <v>19</v>
      </c>
      <c r="C1277" s="78">
        <f>+'[2]สคร.7_30'!$E$354</f>
        <v>0</v>
      </c>
      <c r="D1277" s="78">
        <f>+'[2]สคร.7_30'!$F$354</f>
        <v>0</v>
      </c>
      <c r="E1277" s="78">
        <f>+'[2]สคร.7_30'!$G$354</f>
        <v>0</v>
      </c>
      <c r="F1277" s="78">
        <f>+'[2]สคร.7_30'!$H$354</f>
        <v>0</v>
      </c>
      <c r="G1277" s="85">
        <f>+D1277+E1277+F1277</f>
        <v>0</v>
      </c>
      <c r="H1277" s="85">
        <f>+C1277-D1277-E1277-F1277</f>
        <v>0</v>
      </c>
      <c r="I1277" s="86" t="e">
        <f>+D1277/C1277*100</f>
        <v>#DIV/0!</v>
      </c>
      <c r="J1277" s="86" t="e">
        <f>+E1277/C1277*100</f>
        <v>#DIV/0!</v>
      </c>
      <c r="K1277" s="86" t="e">
        <f>+F1277/C1277*100</f>
        <v>#DIV/0!</v>
      </c>
      <c r="L1277" s="86" t="e">
        <f>+G1277/C1277*100</f>
        <v>#DIV/0!</v>
      </c>
      <c r="M1277" s="86" t="e">
        <f>+H1277/C1277*100</f>
        <v>#DIV/0!</v>
      </c>
      <c r="N1277" s="20"/>
      <c r="O1277" s="33"/>
      <c r="P1277" s="38"/>
      <c r="Q1277" s="33"/>
      <c r="R1277" s="38"/>
      <c r="S1277" s="34"/>
      <c r="T1277" s="34"/>
      <c r="U1277" s="34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</row>
    <row r="1278" spans="1:44" ht="18.75">
      <c r="A1278" s="49"/>
      <c r="B1278" s="64" t="s">
        <v>13</v>
      </c>
      <c r="C1278" s="82">
        <f aca="true" t="shared" si="610" ref="C1278:H1278">SUM(C1277:C1277)</f>
        <v>0</v>
      </c>
      <c r="D1278" s="82">
        <f t="shared" si="610"/>
        <v>0</v>
      </c>
      <c r="E1278" s="82">
        <f t="shared" si="610"/>
        <v>0</v>
      </c>
      <c r="F1278" s="82">
        <f t="shared" si="610"/>
        <v>0</v>
      </c>
      <c r="G1278" s="82">
        <f t="shared" si="610"/>
        <v>0</v>
      </c>
      <c r="H1278" s="82">
        <f t="shared" si="610"/>
        <v>0</v>
      </c>
      <c r="I1278" s="83" t="e">
        <f>+D1278/C1278*100</f>
        <v>#DIV/0!</v>
      </c>
      <c r="J1278" s="84" t="e">
        <f>+E1278/C1278*100</f>
        <v>#DIV/0!</v>
      </c>
      <c r="K1278" s="84" t="e">
        <f>+F1278/C1278*100</f>
        <v>#DIV/0!</v>
      </c>
      <c r="L1278" s="84" t="e">
        <f>+G1278/C1278*100</f>
        <v>#DIV/0!</v>
      </c>
      <c r="M1278" s="84" t="e">
        <f>+H1278/C1278*100</f>
        <v>#DIV/0!</v>
      </c>
      <c r="N1278" s="20"/>
      <c r="O1278" s="33"/>
      <c r="P1278" s="38"/>
      <c r="Q1278" s="33"/>
      <c r="R1278" s="38"/>
      <c r="S1278" s="34"/>
      <c r="T1278" s="34"/>
      <c r="U1278" s="34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</row>
    <row r="1279" spans="1:44" ht="18.75">
      <c r="A1279" s="49"/>
      <c r="B1279" s="43" t="s">
        <v>130</v>
      </c>
      <c r="C1279" s="74"/>
      <c r="D1279" s="74"/>
      <c r="E1279" s="74"/>
      <c r="F1279" s="74"/>
      <c r="G1279" s="76"/>
      <c r="H1279" s="76"/>
      <c r="I1279" s="77"/>
      <c r="J1279" s="76"/>
      <c r="K1279" s="76"/>
      <c r="L1279" s="76"/>
      <c r="M1279" s="76"/>
      <c r="N1279" s="20"/>
      <c r="O1279" s="33"/>
      <c r="P1279" s="38"/>
      <c r="Q1279" s="33"/>
      <c r="R1279" s="38"/>
      <c r="S1279" s="34"/>
      <c r="T1279" s="34"/>
      <c r="U1279" s="34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</row>
    <row r="1280" spans="1:44" ht="18.75">
      <c r="A1280" s="49"/>
      <c r="B1280" s="60" t="s">
        <v>19</v>
      </c>
      <c r="C1280" s="78">
        <f>+'[2]สคร.7_30'!$E$379</f>
        <v>0</v>
      </c>
      <c r="D1280" s="78">
        <f>+'[2]สคร.7_30'!$F$379</f>
        <v>0</v>
      </c>
      <c r="E1280" s="78">
        <f>+'[2]สคร.7_30'!$G$379</f>
        <v>0</v>
      </c>
      <c r="F1280" s="78">
        <f>+'[2]สคร.7_30'!$H$379</f>
        <v>0</v>
      </c>
      <c r="G1280" s="85">
        <f>+D1280+E1280+F1280</f>
        <v>0</v>
      </c>
      <c r="H1280" s="85">
        <f>+C1280-D1280-E1280-F1280</f>
        <v>0</v>
      </c>
      <c r="I1280" s="86" t="e">
        <f>+D1280/C1280*100</f>
        <v>#DIV/0!</v>
      </c>
      <c r="J1280" s="81" t="e">
        <f>+E1280/C1280*100</f>
        <v>#DIV/0!</v>
      </c>
      <c r="K1280" s="81" t="e">
        <f>+F1280/C1280*100</f>
        <v>#DIV/0!</v>
      </c>
      <c r="L1280" s="81" t="e">
        <f>+G1280/C1280*100</f>
        <v>#DIV/0!</v>
      </c>
      <c r="M1280" s="81" t="e">
        <f>+H1280/C1280*100</f>
        <v>#DIV/0!</v>
      </c>
      <c r="N1280" s="20"/>
      <c r="O1280" s="33"/>
      <c r="P1280" s="38"/>
      <c r="Q1280" s="33"/>
      <c r="R1280" s="38"/>
      <c r="S1280" s="34"/>
      <c r="T1280" s="34"/>
      <c r="U1280" s="34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</row>
    <row r="1281" spans="1:44" ht="18.75">
      <c r="A1281" s="49"/>
      <c r="B1281" s="61" t="s">
        <v>20</v>
      </c>
      <c r="C1281" s="78">
        <f>+'[2]สคร.7_30'!$E$380</f>
        <v>0</v>
      </c>
      <c r="D1281" s="78">
        <f>+'[2]สคร.7_30'!$F$380</f>
        <v>0</v>
      </c>
      <c r="E1281" s="78">
        <f>+'[2]สคร.7_30'!$G$380</f>
        <v>0</v>
      </c>
      <c r="F1281" s="78">
        <f>+'[2]สคร.7_30'!$H$380</f>
        <v>0</v>
      </c>
      <c r="G1281" s="79">
        <f>+D1281+E1281+F1281</f>
        <v>0</v>
      </c>
      <c r="H1281" s="79">
        <f>+C1281-D1281-E1281-F1281</f>
        <v>0</v>
      </c>
      <c r="I1281" s="80" t="e">
        <f>+D1281/C1281*100</f>
        <v>#DIV/0!</v>
      </c>
      <c r="J1281" s="81" t="e">
        <f>+E1281/C1281*100</f>
        <v>#DIV/0!</v>
      </c>
      <c r="K1281" s="81" t="e">
        <f>+F1281/C1281*100</f>
        <v>#DIV/0!</v>
      </c>
      <c r="L1281" s="81" t="e">
        <f>+G1281/C1281*100</f>
        <v>#DIV/0!</v>
      </c>
      <c r="M1281" s="81" t="e">
        <f>+H1281/C1281*100</f>
        <v>#DIV/0!</v>
      </c>
      <c r="N1281" s="20"/>
      <c r="O1281" s="33"/>
      <c r="P1281" s="38"/>
      <c r="Q1281" s="33"/>
      <c r="R1281" s="38"/>
      <c r="S1281" s="34"/>
      <c r="T1281" s="34"/>
      <c r="U1281" s="34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</row>
    <row r="1282" spans="1:44" ht="18.75">
      <c r="A1282" s="49"/>
      <c r="B1282" s="64" t="s">
        <v>13</v>
      </c>
      <c r="C1282" s="82">
        <f aca="true" t="shared" si="611" ref="C1282:H1282">SUM(C1280:C1281)</f>
        <v>0</v>
      </c>
      <c r="D1282" s="82">
        <f t="shared" si="611"/>
        <v>0</v>
      </c>
      <c r="E1282" s="82">
        <f t="shared" si="611"/>
        <v>0</v>
      </c>
      <c r="F1282" s="82">
        <f t="shared" si="611"/>
        <v>0</v>
      </c>
      <c r="G1282" s="82">
        <f t="shared" si="611"/>
        <v>0</v>
      </c>
      <c r="H1282" s="82">
        <f t="shared" si="611"/>
        <v>0</v>
      </c>
      <c r="I1282" s="83" t="e">
        <f>+D1282/C1282*100</f>
        <v>#DIV/0!</v>
      </c>
      <c r="J1282" s="84" t="e">
        <f>+E1282/C1282*100</f>
        <v>#DIV/0!</v>
      </c>
      <c r="K1282" s="84" t="e">
        <f>+F1282/C1282*100</f>
        <v>#DIV/0!</v>
      </c>
      <c r="L1282" s="84" t="e">
        <f>+G1282/C1282*100</f>
        <v>#DIV/0!</v>
      </c>
      <c r="M1282" s="84" t="e">
        <f>+H1282/C1282*100</f>
        <v>#DIV/0!</v>
      </c>
      <c r="N1282" s="20"/>
      <c r="O1282" s="33"/>
      <c r="P1282" s="38"/>
      <c r="Q1282" s="33"/>
      <c r="R1282" s="38"/>
      <c r="S1282" s="34"/>
      <c r="T1282" s="34"/>
      <c r="U1282" s="34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</row>
    <row r="1283" spans="1:44" ht="18.75">
      <c r="A1283" s="49"/>
      <c r="B1283" s="17" t="s">
        <v>128</v>
      </c>
      <c r="C1283" s="88"/>
      <c r="D1283" s="88"/>
      <c r="E1283" s="88"/>
      <c r="F1283" s="88"/>
      <c r="G1283" s="89"/>
      <c r="H1283" s="89"/>
      <c r="I1283" s="90"/>
      <c r="J1283" s="89"/>
      <c r="K1283" s="89"/>
      <c r="L1283" s="89"/>
      <c r="M1283" s="89"/>
      <c r="N1283" s="20"/>
      <c r="O1283" s="33"/>
      <c r="P1283" s="38"/>
      <c r="Q1283" s="33"/>
      <c r="R1283" s="38"/>
      <c r="S1283" s="34"/>
      <c r="T1283" s="34"/>
      <c r="U1283" s="34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</row>
    <row r="1284" spans="1:44" ht="18.75">
      <c r="A1284" s="49"/>
      <c r="B1284" s="43" t="s">
        <v>129</v>
      </c>
      <c r="C1284" s="91"/>
      <c r="D1284" s="91"/>
      <c r="E1284" s="91"/>
      <c r="F1284" s="91"/>
      <c r="G1284" s="92"/>
      <c r="H1284" s="92"/>
      <c r="I1284" s="93"/>
      <c r="J1284" s="92"/>
      <c r="K1284" s="92"/>
      <c r="L1284" s="92"/>
      <c r="M1284" s="92"/>
      <c r="N1284" s="20"/>
      <c r="O1284" s="33"/>
      <c r="P1284" s="38"/>
      <c r="Q1284" s="33"/>
      <c r="R1284" s="38"/>
      <c r="S1284" s="34"/>
      <c r="T1284" s="34"/>
      <c r="U1284" s="34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</row>
    <row r="1285" spans="1:44" ht="18.75">
      <c r="A1285" s="49"/>
      <c r="B1285" s="66" t="s">
        <v>18</v>
      </c>
      <c r="C1285" s="94">
        <f>+'[2]สคร.7_30'!$E$402</f>
        <v>1985300</v>
      </c>
      <c r="D1285" s="94">
        <f>+'[2]สคร.7_30'!$F$402</f>
        <v>0</v>
      </c>
      <c r="E1285" s="94">
        <f>+'[2]สคร.7_30'!$G$402</f>
        <v>0</v>
      </c>
      <c r="F1285" s="94">
        <f>+'[2]สคร.7_30'!$H$402</f>
        <v>1342200</v>
      </c>
      <c r="G1285" s="95">
        <f>+D1285+E1285+F1285</f>
        <v>1342200</v>
      </c>
      <c r="H1285" s="95">
        <f>+C1285-D1285-E1285-F1285</f>
        <v>643100</v>
      </c>
      <c r="I1285" s="96">
        <f>+D1285/C1285*100</f>
        <v>0</v>
      </c>
      <c r="J1285" s="95">
        <f>+E1285/C1285*100</f>
        <v>0</v>
      </c>
      <c r="K1285" s="95">
        <f>+F1285/C1285*100</f>
        <v>67.60691079433838</v>
      </c>
      <c r="L1285" s="95">
        <f>+G1285/C1285*100</f>
        <v>67.60691079433838</v>
      </c>
      <c r="M1285" s="95">
        <f>+H1285/C1285*100</f>
        <v>32.39308920566161</v>
      </c>
      <c r="N1285" s="20"/>
      <c r="O1285" s="33"/>
      <c r="P1285" s="38"/>
      <c r="Q1285" s="33"/>
      <c r="R1285" s="38"/>
      <c r="S1285" s="41"/>
      <c r="T1285" s="2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</row>
    <row r="1286" spans="1:44" ht="18.75">
      <c r="A1286" s="49"/>
      <c r="B1286" s="62" t="s">
        <v>19</v>
      </c>
      <c r="C1286" s="97">
        <f>+'[2]สคร.7_30'!$E$403</f>
        <v>765800</v>
      </c>
      <c r="D1286" s="97">
        <f>+'[2]สคร.7_30'!$F$403</f>
        <v>0</v>
      </c>
      <c r="E1286" s="97">
        <f>+'[2]สคร.7_30'!$G$403</f>
        <v>0</v>
      </c>
      <c r="F1286" s="97">
        <f>+'[2]สคร.7_30'!$H$403</f>
        <v>383817.55</v>
      </c>
      <c r="G1286" s="98">
        <f>+D1286+E1286+F1286</f>
        <v>383817.55</v>
      </c>
      <c r="H1286" s="98">
        <f>+C1286-D1286-E1286-F1286</f>
        <v>381982.45</v>
      </c>
      <c r="I1286" s="80">
        <f>+D1286/C1286*100</f>
        <v>0</v>
      </c>
      <c r="J1286" s="98">
        <f>+E1286/C1286*100</f>
        <v>0</v>
      </c>
      <c r="K1286" s="98">
        <f>+F1286/C1286*100</f>
        <v>50.11981587881953</v>
      </c>
      <c r="L1286" s="98">
        <f>+G1286/C1286*100</f>
        <v>50.11981587881953</v>
      </c>
      <c r="M1286" s="98">
        <f>+H1286/C1286*100</f>
        <v>49.88018412118046</v>
      </c>
      <c r="N1286" s="20"/>
      <c r="O1286" s="16"/>
      <c r="P1286" s="42"/>
      <c r="Q1286" s="16"/>
      <c r="R1286" s="16"/>
      <c r="S1286" s="33"/>
      <c r="T1286" s="36"/>
      <c r="U1286" s="36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</row>
    <row r="1287" spans="1:44" ht="18.75">
      <c r="A1287" s="49"/>
      <c r="B1287" s="65" t="s">
        <v>13</v>
      </c>
      <c r="C1287" s="82">
        <f aca="true" t="shared" si="612" ref="C1287:H1287">SUM(C1285:C1286)</f>
        <v>2751100</v>
      </c>
      <c r="D1287" s="82">
        <f t="shared" si="612"/>
        <v>0</v>
      </c>
      <c r="E1287" s="82">
        <f t="shared" si="612"/>
        <v>0</v>
      </c>
      <c r="F1287" s="82">
        <f t="shared" si="612"/>
        <v>1726017.55</v>
      </c>
      <c r="G1287" s="82">
        <f t="shared" si="612"/>
        <v>1726017.55</v>
      </c>
      <c r="H1287" s="82">
        <f t="shared" si="612"/>
        <v>1025082.45</v>
      </c>
      <c r="I1287" s="99">
        <f>+D1287/C1287*100</f>
        <v>0</v>
      </c>
      <c r="J1287" s="100">
        <f>+E1287/C1287*100</f>
        <v>0</v>
      </c>
      <c r="K1287" s="100">
        <f>+F1287/C1287*100</f>
        <v>62.73917887390499</v>
      </c>
      <c r="L1287" s="100">
        <f>+G1287/C1287*100</f>
        <v>62.73917887390499</v>
      </c>
      <c r="M1287" s="100">
        <f>+H1287/C1287*100</f>
        <v>37.26082112609502</v>
      </c>
      <c r="N1287" s="20"/>
      <c r="O1287" s="16"/>
      <c r="P1287" s="42"/>
      <c r="Q1287" s="16"/>
      <c r="R1287" s="16"/>
      <c r="S1287" s="33"/>
      <c r="T1287" s="36"/>
      <c r="U1287" s="36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</row>
    <row r="1288" spans="1:44" ht="19.5" thickBot="1">
      <c r="A1288" s="49"/>
      <c r="B1288" s="18" t="s">
        <v>132</v>
      </c>
      <c r="C1288" s="101"/>
      <c r="D1288" s="101"/>
      <c r="E1288" s="101"/>
      <c r="F1288" s="101"/>
      <c r="G1288" s="102"/>
      <c r="H1288" s="102"/>
      <c r="I1288" s="103"/>
      <c r="J1288" s="102"/>
      <c r="K1288" s="102"/>
      <c r="L1288" s="102"/>
      <c r="M1288" s="102"/>
      <c r="N1288" s="20"/>
      <c r="O1288" s="16"/>
      <c r="P1288" s="42"/>
      <c r="Q1288" s="16"/>
      <c r="R1288" s="16"/>
      <c r="S1288" s="33"/>
      <c r="T1288" s="36"/>
      <c r="U1288" s="36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</row>
    <row r="1289" spans="1:44" ht="19.5" thickTop="1">
      <c r="A1289" s="50"/>
      <c r="B1289" s="60" t="s">
        <v>18</v>
      </c>
      <c r="C1289" s="78">
        <f aca="true" t="shared" si="613" ref="C1289:H1289">+C1285</f>
        <v>1985300</v>
      </c>
      <c r="D1289" s="78">
        <f t="shared" si="613"/>
        <v>0</v>
      </c>
      <c r="E1289" s="78">
        <f t="shared" si="613"/>
        <v>0</v>
      </c>
      <c r="F1289" s="78">
        <f t="shared" si="613"/>
        <v>1342200</v>
      </c>
      <c r="G1289" s="78">
        <f t="shared" si="613"/>
        <v>1342200</v>
      </c>
      <c r="H1289" s="78">
        <f t="shared" si="613"/>
        <v>643100</v>
      </c>
      <c r="I1289" s="86">
        <f aca="true" t="shared" si="614" ref="I1289:I1294">+D1289/C1289*100</f>
        <v>0</v>
      </c>
      <c r="J1289" s="81">
        <f aca="true" t="shared" si="615" ref="J1289:J1294">+E1289/C1289*100</f>
        <v>0</v>
      </c>
      <c r="K1289" s="81">
        <f aca="true" t="shared" si="616" ref="K1289:K1294">+F1289/C1289*100</f>
        <v>67.60691079433838</v>
      </c>
      <c r="L1289" s="81">
        <f aca="true" t="shared" si="617" ref="L1289:L1294">+G1289/C1289*100</f>
        <v>67.60691079433838</v>
      </c>
      <c r="M1289" s="81">
        <f aca="true" t="shared" si="618" ref="M1289:M1294">+H1289/C1289*100</f>
        <v>32.39308920566161</v>
      </c>
      <c r="N1289" s="20"/>
      <c r="O1289" s="16"/>
      <c r="P1289" s="42"/>
      <c r="Q1289" s="16"/>
      <c r="R1289" s="16"/>
      <c r="S1289" s="33"/>
      <c r="T1289" s="36"/>
      <c r="U1289" s="36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</row>
    <row r="1290" spans="1:44" ht="18.75">
      <c r="A1290" s="49"/>
      <c r="B1290" s="62" t="s">
        <v>19</v>
      </c>
      <c r="C1290" s="97">
        <f aca="true" t="shared" si="619" ref="C1290:H1290">+C1264+C1271+C1277+C1280+C1286</f>
        <v>8496700</v>
      </c>
      <c r="D1290" s="97">
        <f t="shared" si="619"/>
        <v>0</v>
      </c>
      <c r="E1290" s="97">
        <f t="shared" si="619"/>
        <v>1501702.25</v>
      </c>
      <c r="F1290" s="97">
        <f t="shared" si="619"/>
        <v>4021291.3899999997</v>
      </c>
      <c r="G1290" s="97">
        <f t="shared" si="619"/>
        <v>5522993.64</v>
      </c>
      <c r="H1290" s="97">
        <f t="shared" si="619"/>
        <v>2973706.3600000003</v>
      </c>
      <c r="I1290" s="86">
        <f t="shared" si="614"/>
        <v>0</v>
      </c>
      <c r="J1290" s="81">
        <f t="shared" si="615"/>
        <v>17.673946944107712</v>
      </c>
      <c r="K1290" s="81">
        <f t="shared" si="616"/>
        <v>47.327684748196354</v>
      </c>
      <c r="L1290" s="81">
        <f t="shared" si="617"/>
        <v>65.00163169230406</v>
      </c>
      <c r="M1290" s="81">
        <f t="shared" si="618"/>
        <v>34.998368307695934</v>
      </c>
      <c r="N1290" s="20"/>
      <c r="O1290" s="16"/>
      <c r="P1290" s="42"/>
      <c r="Q1290" s="16"/>
      <c r="R1290" s="16"/>
      <c r="S1290" s="33"/>
      <c r="T1290" s="36"/>
      <c r="U1290" s="36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</row>
    <row r="1291" spans="1:44" ht="18.75">
      <c r="A1291" s="49"/>
      <c r="B1291" s="61" t="s">
        <v>20</v>
      </c>
      <c r="C1291" s="104">
        <f aca="true" t="shared" si="620" ref="C1291:H1291">+C1265+C1272+C1281</f>
        <v>8932250</v>
      </c>
      <c r="D1291" s="104">
        <f t="shared" si="620"/>
        <v>0</v>
      </c>
      <c r="E1291" s="104">
        <f t="shared" si="620"/>
        <v>1432250</v>
      </c>
      <c r="F1291" s="104">
        <f t="shared" si="620"/>
        <v>0</v>
      </c>
      <c r="G1291" s="104">
        <f t="shared" si="620"/>
        <v>1432250</v>
      </c>
      <c r="H1291" s="104">
        <f t="shared" si="620"/>
        <v>7500000</v>
      </c>
      <c r="I1291" s="104">
        <f t="shared" si="614"/>
        <v>0</v>
      </c>
      <c r="J1291" s="104">
        <f t="shared" si="615"/>
        <v>16.03459374737608</v>
      </c>
      <c r="K1291" s="104">
        <f t="shared" si="616"/>
        <v>0</v>
      </c>
      <c r="L1291" s="104">
        <f t="shared" si="617"/>
        <v>16.03459374737608</v>
      </c>
      <c r="M1291" s="104">
        <f t="shared" si="618"/>
        <v>83.96540625262392</v>
      </c>
      <c r="N1291" s="20"/>
      <c r="O1291" s="16"/>
      <c r="P1291" s="42"/>
      <c r="Q1291" s="16"/>
      <c r="R1291" s="16"/>
      <c r="S1291" s="33"/>
      <c r="T1291" s="36"/>
      <c r="U1291" s="36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</row>
    <row r="1292" spans="1:44" ht="18.75">
      <c r="A1292" s="49"/>
      <c r="B1292" s="62" t="s">
        <v>21</v>
      </c>
      <c r="C1292" s="97">
        <f aca="true" t="shared" si="621" ref="C1292:H1292">+C1266+C1273</f>
        <v>16533650</v>
      </c>
      <c r="D1292" s="97">
        <f t="shared" si="621"/>
        <v>0</v>
      </c>
      <c r="E1292" s="97">
        <f t="shared" si="621"/>
        <v>0</v>
      </c>
      <c r="F1292" s="97">
        <f t="shared" si="621"/>
        <v>11635506</v>
      </c>
      <c r="G1292" s="97">
        <f t="shared" si="621"/>
        <v>11635506</v>
      </c>
      <c r="H1292" s="97">
        <f t="shared" si="621"/>
        <v>4898144</v>
      </c>
      <c r="I1292" s="86">
        <f t="shared" si="614"/>
        <v>0</v>
      </c>
      <c r="J1292" s="81">
        <f t="shared" si="615"/>
        <v>0</v>
      </c>
      <c r="K1292" s="81">
        <f t="shared" si="616"/>
        <v>70.3746964523865</v>
      </c>
      <c r="L1292" s="81">
        <f t="shared" si="617"/>
        <v>70.3746964523865</v>
      </c>
      <c r="M1292" s="81">
        <f t="shared" si="618"/>
        <v>29.625303547613502</v>
      </c>
      <c r="N1292" s="20"/>
      <c r="O1292" s="16"/>
      <c r="P1292" s="42"/>
      <c r="Q1292" s="16"/>
      <c r="R1292" s="16"/>
      <c r="S1292" s="33"/>
      <c r="T1292" s="36"/>
      <c r="U1292" s="36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</row>
    <row r="1293" spans="1:44" ht="18.75">
      <c r="A1293" s="49"/>
      <c r="B1293" s="67" t="s">
        <v>22</v>
      </c>
      <c r="C1293" s="105">
        <f aca="true" t="shared" si="622" ref="C1293:H1293">+C1267</f>
        <v>0</v>
      </c>
      <c r="D1293" s="105">
        <f t="shared" si="622"/>
        <v>0</v>
      </c>
      <c r="E1293" s="105">
        <f t="shared" si="622"/>
        <v>0</v>
      </c>
      <c r="F1293" s="105">
        <f t="shared" si="622"/>
        <v>0</v>
      </c>
      <c r="G1293" s="105">
        <f t="shared" si="622"/>
        <v>0</v>
      </c>
      <c r="H1293" s="105">
        <f t="shared" si="622"/>
        <v>0</v>
      </c>
      <c r="I1293" s="86" t="e">
        <f t="shared" si="614"/>
        <v>#DIV/0!</v>
      </c>
      <c r="J1293" s="81" t="e">
        <f t="shared" si="615"/>
        <v>#DIV/0!</v>
      </c>
      <c r="K1293" s="81" t="e">
        <f t="shared" si="616"/>
        <v>#DIV/0!</v>
      </c>
      <c r="L1293" s="81" t="e">
        <f t="shared" si="617"/>
        <v>#DIV/0!</v>
      </c>
      <c r="M1293" s="81" t="e">
        <f t="shared" si="618"/>
        <v>#DIV/0!</v>
      </c>
      <c r="N1293" s="20"/>
      <c r="O1293" s="33"/>
      <c r="P1293" s="38"/>
      <c r="Q1293" s="33"/>
      <c r="R1293" s="38"/>
      <c r="S1293" s="34"/>
      <c r="T1293" s="34"/>
      <c r="U1293" s="34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</row>
    <row r="1294" spans="1:44" ht="19.5" thickBot="1">
      <c r="A1294" s="109"/>
      <c r="B1294" s="68" t="s">
        <v>14</v>
      </c>
      <c r="C1294" s="106">
        <f aca="true" t="shared" si="623" ref="C1294:H1294">SUM(C1289:C1293)</f>
        <v>35947900</v>
      </c>
      <c r="D1294" s="106">
        <f t="shared" si="623"/>
        <v>0</v>
      </c>
      <c r="E1294" s="106">
        <f t="shared" si="623"/>
        <v>2933952.25</v>
      </c>
      <c r="F1294" s="106">
        <f t="shared" si="623"/>
        <v>16998997.39</v>
      </c>
      <c r="G1294" s="106">
        <f t="shared" si="623"/>
        <v>19932949.64</v>
      </c>
      <c r="H1294" s="106">
        <f t="shared" si="623"/>
        <v>16014950.36</v>
      </c>
      <c r="I1294" s="106">
        <f t="shared" si="614"/>
        <v>0</v>
      </c>
      <c r="J1294" s="106">
        <f t="shared" si="615"/>
        <v>8.16167912451075</v>
      </c>
      <c r="K1294" s="106">
        <f t="shared" si="616"/>
        <v>47.28787325546138</v>
      </c>
      <c r="L1294" s="107">
        <f t="shared" si="617"/>
        <v>55.44955237997213</v>
      </c>
      <c r="M1294" s="106">
        <f t="shared" si="618"/>
        <v>44.550447620027875</v>
      </c>
      <c r="N1294" s="20"/>
      <c r="O1294" s="33"/>
      <c r="P1294" s="38"/>
      <c r="Q1294" s="33"/>
      <c r="R1294" s="38"/>
      <c r="S1294" s="34"/>
      <c r="T1294" s="34"/>
      <c r="U1294" s="34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</row>
    <row r="1295" spans="1:44" ht="19.5" thickTop="1">
      <c r="A1295" s="69" t="s">
        <v>40</v>
      </c>
      <c r="B1295" s="17" t="s">
        <v>42</v>
      </c>
      <c r="C1295" s="71"/>
      <c r="D1295" s="71"/>
      <c r="E1295" s="71"/>
      <c r="F1295" s="71"/>
      <c r="G1295" s="72"/>
      <c r="H1295" s="72"/>
      <c r="I1295" s="73"/>
      <c r="J1295" s="72"/>
      <c r="K1295" s="72"/>
      <c r="L1295" s="72"/>
      <c r="M1295" s="58"/>
      <c r="N1295" s="20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</row>
    <row r="1296" spans="1:44" ht="18.75">
      <c r="A1296" s="48" t="s">
        <v>124</v>
      </c>
      <c r="B1296" s="43" t="s">
        <v>108</v>
      </c>
      <c r="C1296" s="75"/>
      <c r="D1296" s="75"/>
      <c r="E1296" s="75"/>
      <c r="F1296" s="75"/>
      <c r="G1296" s="76"/>
      <c r="H1296" s="76"/>
      <c r="I1296" s="77"/>
      <c r="J1296" s="76"/>
      <c r="K1296" s="76"/>
      <c r="L1296" s="76"/>
      <c r="M1296" s="59"/>
      <c r="N1296" s="20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</row>
    <row r="1297" spans="1:44" ht="18.75">
      <c r="A1297" s="55" t="s">
        <v>72</v>
      </c>
      <c r="B1297" s="60" t="s">
        <v>19</v>
      </c>
      <c r="C1297" s="78">
        <f>+'[2]สคร.8_31'!AE$281</f>
        <v>2514800</v>
      </c>
      <c r="D1297" s="78">
        <f>+'[2]สคร.8_31'!AF$281</f>
        <v>0</v>
      </c>
      <c r="E1297" s="78">
        <f>+'[2]สคร.8_31'!AG$281</f>
        <v>280922.59</v>
      </c>
      <c r="F1297" s="78">
        <f>+'[2]สคร.8_31'!AH$281</f>
        <v>1582367.78</v>
      </c>
      <c r="G1297" s="85">
        <f>+D1297+E1297+F1297</f>
        <v>1863290.37</v>
      </c>
      <c r="H1297" s="81">
        <f>+C1297-D1297-E1297-F1297</f>
        <v>651509.6300000001</v>
      </c>
      <c r="I1297" s="86">
        <f>+D1297/C1297*100</f>
        <v>0</v>
      </c>
      <c r="J1297" s="81">
        <f>+E1297/C1297*100</f>
        <v>11.170772626053763</v>
      </c>
      <c r="K1297" s="98">
        <f>+F1297/C1297*100</f>
        <v>62.92221170669636</v>
      </c>
      <c r="L1297" s="81">
        <f>+G1297/C1297*100</f>
        <v>74.09298433275012</v>
      </c>
      <c r="M1297" s="81">
        <f>+H1297/C1297*100</f>
        <v>25.907015667249883</v>
      </c>
      <c r="N1297" s="39"/>
      <c r="O1297" s="40"/>
      <c r="P1297" s="40"/>
      <c r="Q1297" s="40"/>
      <c r="R1297" s="40"/>
      <c r="S1297" s="41"/>
      <c r="T1297" s="41"/>
      <c r="U1297" s="41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</row>
    <row r="1298" spans="1:44" ht="18.75">
      <c r="A1298" s="56" t="s">
        <v>125</v>
      </c>
      <c r="B1298" s="61" t="s">
        <v>20</v>
      </c>
      <c r="C1298" s="97">
        <f>+'[2]สคร.8_31'!AE$282</f>
        <v>2909000</v>
      </c>
      <c r="D1298" s="97">
        <f>+'[2]สคร.8_31'!AF$282</f>
        <v>0</v>
      </c>
      <c r="E1298" s="97">
        <f>+'[2]สคร.8_31'!AG$282</f>
        <v>1992300</v>
      </c>
      <c r="F1298" s="97">
        <f>+'[2]สคร.8_31'!AH$282</f>
        <v>826400</v>
      </c>
      <c r="G1298" s="79">
        <f>+D1298+E1298+F1298</f>
        <v>2818700</v>
      </c>
      <c r="H1298" s="98">
        <f>+C1298-D1298-E1298-F1298</f>
        <v>90300</v>
      </c>
      <c r="I1298" s="80">
        <f>+D1298/C1298*100</f>
        <v>0</v>
      </c>
      <c r="J1298" s="98">
        <f>+E1298/C1298*100</f>
        <v>68.4874527328979</v>
      </c>
      <c r="K1298" s="98">
        <f>+F1298/C1298*100</f>
        <v>28.408387762117567</v>
      </c>
      <c r="L1298" s="98">
        <f>+G1298/C1298*100</f>
        <v>96.89584049501548</v>
      </c>
      <c r="M1298" s="98">
        <f>+H1298/C1298*100</f>
        <v>3.1041595049845307</v>
      </c>
      <c r="N1298" s="39"/>
      <c r="O1298" s="40"/>
      <c r="P1298" s="40"/>
      <c r="Q1298" s="40"/>
      <c r="R1298" s="40"/>
      <c r="S1298" s="41"/>
      <c r="T1298" s="41"/>
      <c r="U1298" s="41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</row>
    <row r="1299" spans="1:44" ht="18.75">
      <c r="A1299" s="49"/>
      <c r="B1299" s="62" t="s">
        <v>21</v>
      </c>
      <c r="C1299" s="97">
        <f>+'[2]สคร.8_31'!AE$283</f>
        <v>1198000</v>
      </c>
      <c r="D1299" s="97">
        <f>+'[2]สคร.8_31'!AF$283</f>
        <v>0</v>
      </c>
      <c r="E1299" s="97">
        <f>+'[2]สคร.8_31'!AG$283</f>
        <v>0</v>
      </c>
      <c r="F1299" s="97">
        <f>+'[2]สคร.8_31'!AH$283</f>
        <v>788460</v>
      </c>
      <c r="G1299" s="79">
        <f>+D1299+E1299+F1299</f>
        <v>788460</v>
      </c>
      <c r="H1299" s="98">
        <f>+C1299-D1299-E1299-F1299</f>
        <v>409540</v>
      </c>
      <c r="I1299" s="80">
        <f>+D1299/C1299*100</f>
        <v>0</v>
      </c>
      <c r="J1299" s="98">
        <f>+E1299/C1299*100</f>
        <v>0</v>
      </c>
      <c r="K1299" s="98">
        <f>+F1299/C1299*100</f>
        <v>65.81469115191987</v>
      </c>
      <c r="L1299" s="98">
        <f>+G1299/C1299*100</f>
        <v>65.81469115191987</v>
      </c>
      <c r="M1299" s="98">
        <f>+H1299/C1299*100</f>
        <v>34.18530884808013</v>
      </c>
      <c r="N1299" s="39"/>
      <c r="O1299" s="40"/>
      <c r="P1299" s="40"/>
      <c r="Q1299" s="40"/>
      <c r="R1299" s="40"/>
      <c r="S1299" s="41"/>
      <c r="T1299" s="41"/>
      <c r="U1299" s="41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</row>
    <row r="1300" spans="1:44" ht="18.75">
      <c r="A1300" s="49"/>
      <c r="B1300" s="63" t="s">
        <v>22</v>
      </c>
      <c r="C1300" s="97">
        <f>+'[2]สคร.8_31'!AE$284</f>
        <v>0</v>
      </c>
      <c r="D1300" s="97">
        <f>+'[2]สคร.8_31'!AF$284</f>
        <v>0</v>
      </c>
      <c r="E1300" s="97">
        <f>+'[2]สคร.8_31'!AG$284</f>
        <v>0</v>
      </c>
      <c r="F1300" s="97">
        <f>+'[2]สคร.8_31'!AH$284</f>
        <v>0</v>
      </c>
      <c r="G1300" s="79">
        <f>+D1300+E1300+F1300</f>
        <v>0</v>
      </c>
      <c r="H1300" s="98">
        <f>+C1300-D1300-E1300-F1300</f>
        <v>0</v>
      </c>
      <c r="I1300" s="80" t="e">
        <f>+D1300/C1300*100</f>
        <v>#DIV/0!</v>
      </c>
      <c r="J1300" s="98" t="e">
        <f>+E1300/C1300*100</f>
        <v>#DIV/0!</v>
      </c>
      <c r="K1300" s="98" t="e">
        <f>+F1300/C1300*100</f>
        <v>#DIV/0!</v>
      </c>
      <c r="L1300" s="98" t="e">
        <f>+G1300/C1300*100</f>
        <v>#DIV/0!</v>
      </c>
      <c r="M1300" s="98" t="e">
        <f>+H1300/C1300*100</f>
        <v>#DIV/0!</v>
      </c>
      <c r="N1300" s="39"/>
      <c r="O1300" s="40"/>
      <c r="P1300" s="40"/>
      <c r="Q1300" s="40"/>
      <c r="R1300" s="40"/>
      <c r="S1300" s="41"/>
      <c r="T1300" s="41"/>
      <c r="U1300" s="41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</row>
    <row r="1301" spans="1:44" ht="18.75">
      <c r="A1301" s="49"/>
      <c r="B1301" s="64" t="s">
        <v>13</v>
      </c>
      <c r="C1301" s="108">
        <f aca="true" t="shared" si="624" ref="C1301:H1301">SUM(C1297:C1300)</f>
        <v>6621800</v>
      </c>
      <c r="D1301" s="108">
        <f t="shared" si="624"/>
        <v>0</v>
      </c>
      <c r="E1301" s="108">
        <f t="shared" si="624"/>
        <v>2273222.59</v>
      </c>
      <c r="F1301" s="108">
        <f t="shared" si="624"/>
        <v>3197227.7800000003</v>
      </c>
      <c r="G1301" s="108">
        <f t="shared" si="624"/>
        <v>5470450.37</v>
      </c>
      <c r="H1301" s="108">
        <f t="shared" si="624"/>
        <v>1151349.6300000001</v>
      </c>
      <c r="I1301" s="108">
        <f>+D1301/C1301*100</f>
        <v>0</v>
      </c>
      <c r="J1301" s="108">
        <f>+E1301/C1301*100</f>
        <v>34.32937554743423</v>
      </c>
      <c r="K1301" s="108">
        <f>+F1301/C1301*100</f>
        <v>48.28336373795645</v>
      </c>
      <c r="L1301" s="108">
        <f>+G1301/C1301*100</f>
        <v>82.61273928539067</v>
      </c>
      <c r="M1301" s="108">
        <f>+H1301/C1301*100</f>
        <v>17.387260714609322</v>
      </c>
      <c r="N1301" s="20"/>
      <c r="O1301" s="16"/>
      <c r="P1301" s="42"/>
      <c r="Q1301" s="16"/>
      <c r="R1301" s="16"/>
      <c r="S1301" s="25"/>
      <c r="T1301" s="24"/>
      <c r="U1301" s="24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</row>
    <row r="1302" spans="1:44" ht="18.75">
      <c r="A1302" s="49"/>
      <c r="B1302" s="17" t="s">
        <v>109</v>
      </c>
      <c r="C1302" s="71"/>
      <c r="D1302" s="71"/>
      <c r="E1302" s="71"/>
      <c r="F1302" s="71"/>
      <c r="G1302" s="72"/>
      <c r="H1302" s="72"/>
      <c r="I1302" s="73"/>
      <c r="J1302" s="72"/>
      <c r="K1302" s="72"/>
      <c r="L1302" s="72"/>
      <c r="M1302" s="72"/>
      <c r="N1302" s="20"/>
      <c r="O1302" s="33"/>
      <c r="P1302" s="38"/>
      <c r="Q1302" s="33"/>
      <c r="R1302" s="38"/>
      <c r="S1302" s="41"/>
      <c r="T1302" s="2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</row>
    <row r="1303" spans="1:44" ht="18.75">
      <c r="A1303" s="49"/>
      <c r="B1303" s="43" t="s">
        <v>107</v>
      </c>
      <c r="C1303" s="75"/>
      <c r="D1303" s="75"/>
      <c r="E1303" s="75"/>
      <c r="F1303" s="75"/>
      <c r="G1303" s="76"/>
      <c r="H1303" s="76"/>
      <c r="I1303" s="77"/>
      <c r="J1303" s="76"/>
      <c r="K1303" s="76"/>
      <c r="L1303" s="76"/>
      <c r="M1303" s="76"/>
      <c r="N1303" s="20"/>
      <c r="O1303" s="33"/>
      <c r="P1303" s="38"/>
      <c r="Q1303" s="33"/>
      <c r="R1303" s="38"/>
      <c r="S1303" s="41"/>
      <c r="T1303" s="2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</row>
    <row r="1304" spans="1:44" ht="18.75">
      <c r="A1304" s="49"/>
      <c r="B1304" s="60" t="s">
        <v>19</v>
      </c>
      <c r="C1304" s="78">
        <f>+'[2]สคร.8_31'!AE$336</f>
        <v>1530500</v>
      </c>
      <c r="D1304" s="78">
        <f>+'[2]สคร.8_31'!AF$336</f>
        <v>0</v>
      </c>
      <c r="E1304" s="78">
        <f>+'[2]สคร.8_31'!AG$336</f>
        <v>23344.63</v>
      </c>
      <c r="F1304" s="78">
        <f>+'[2]สคร.8_31'!AH$336</f>
        <v>1096891.82</v>
      </c>
      <c r="G1304" s="85">
        <f>+D1304+E1304+F1304</f>
        <v>1120236.45</v>
      </c>
      <c r="H1304" s="85">
        <f>+C1304-D1304-E1304-F1304</f>
        <v>410263.55000000005</v>
      </c>
      <c r="I1304" s="86">
        <f>+D1304/C1304*100</f>
        <v>0</v>
      </c>
      <c r="J1304" s="81">
        <f>+E1304/C1304*100</f>
        <v>1.5252943482522052</v>
      </c>
      <c r="K1304" s="81">
        <f>+F1304/C1304*100</f>
        <v>71.66885462267233</v>
      </c>
      <c r="L1304" s="81">
        <f>+G1304/C1304*100</f>
        <v>73.19414897092453</v>
      </c>
      <c r="M1304" s="81">
        <f>+H1304/C1304*100</f>
        <v>26.805851029075466</v>
      </c>
      <c r="N1304" s="20"/>
      <c r="O1304" s="33"/>
      <c r="P1304" s="38"/>
      <c r="Q1304" s="33"/>
      <c r="R1304" s="38"/>
      <c r="S1304" s="41"/>
      <c r="T1304" s="2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</row>
    <row r="1305" spans="1:44" ht="18.75">
      <c r="A1305" s="49"/>
      <c r="B1305" s="61" t="s">
        <v>20</v>
      </c>
      <c r="C1305" s="78">
        <f>+'[2]สคร.8_31'!AE$337</f>
        <v>50606500</v>
      </c>
      <c r="D1305" s="78">
        <f>+'[2]สคร.8_31'!AF$337</f>
        <v>0</v>
      </c>
      <c r="E1305" s="78">
        <f>+'[2]สคร.8_31'!AG$337</f>
        <v>49130500</v>
      </c>
      <c r="F1305" s="78">
        <f>+'[2]สคร.8_31'!AH$337</f>
        <v>1476000</v>
      </c>
      <c r="G1305" s="79">
        <f>+D1305+E1305+F1305</f>
        <v>50606500</v>
      </c>
      <c r="H1305" s="79">
        <f>+C1305-D1305-E1305-F1305</f>
        <v>0</v>
      </c>
      <c r="I1305" s="80">
        <f>+D1305/C1305*100</f>
        <v>0</v>
      </c>
      <c r="J1305" s="81">
        <f>+E1305/C1305*100</f>
        <v>97.08337861737128</v>
      </c>
      <c r="K1305" s="81">
        <f>+F1305/C1305*100</f>
        <v>2.9166213826287137</v>
      </c>
      <c r="L1305" s="81">
        <f>+G1305/C1305*100</f>
        <v>100</v>
      </c>
      <c r="M1305" s="81">
        <f>+H1305/C1305*100</f>
        <v>0</v>
      </c>
      <c r="N1305" s="20"/>
      <c r="O1305" s="33"/>
      <c r="P1305" s="38"/>
      <c r="Q1305" s="33"/>
      <c r="R1305" s="38"/>
      <c r="S1305" s="41"/>
      <c r="T1305" s="2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</row>
    <row r="1306" spans="1:44" ht="18.75">
      <c r="A1306" s="49"/>
      <c r="B1306" s="62" t="s">
        <v>21</v>
      </c>
      <c r="C1306" s="78">
        <f>+'[2]สคร.8_31'!AE$338</f>
        <v>1100000</v>
      </c>
      <c r="D1306" s="78">
        <f>+'[2]สคร.8_31'!AF$338</f>
        <v>0</v>
      </c>
      <c r="E1306" s="78">
        <f>+'[2]สคร.8_31'!AG$338</f>
        <v>0</v>
      </c>
      <c r="F1306" s="78">
        <f>+'[2]สคร.8_31'!AH$338</f>
        <v>0</v>
      </c>
      <c r="G1306" s="79">
        <f>+D1306+E1306+F1306</f>
        <v>0</v>
      </c>
      <c r="H1306" s="79">
        <f>+C1306-D1306-E1306-F1306</f>
        <v>1100000</v>
      </c>
      <c r="I1306" s="80">
        <f>+D1306/C1306*100</f>
        <v>0</v>
      </c>
      <c r="J1306" s="81">
        <f>+E1306/C1306*100</f>
        <v>0</v>
      </c>
      <c r="K1306" s="81">
        <f>+F1306/C1306*100</f>
        <v>0</v>
      </c>
      <c r="L1306" s="81">
        <f>+G1306/C1306*100</f>
        <v>0</v>
      </c>
      <c r="M1306" s="81">
        <f>+H1306/C1306*100</f>
        <v>100</v>
      </c>
      <c r="N1306" s="20"/>
      <c r="O1306" s="33"/>
      <c r="P1306" s="38"/>
      <c r="Q1306" s="33"/>
      <c r="R1306" s="38"/>
      <c r="S1306" s="41"/>
      <c r="T1306" s="2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</row>
    <row r="1307" spans="1:44" ht="18.75">
      <c r="A1307" s="49"/>
      <c r="B1307" s="64" t="s">
        <v>13</v>
      </c>
      <c r="C1307" s="108">
        <f aca="true" t="shared" si="625" ref="C1307:H1307">SUM(C1304:C1306)</f>
        <v>53237000</v>
      </c>
      <c r="D1307" s="108">
        <f t="shared" si="625"/>
        <v>0</v>
      </c>
      <c r="E1307" s="108">
        <f t="shared" si="625"/>
        <v>49153844.63</v>
      </c>
      <c r="F1307" s="108">
        <f t="shared" si="625"/>
        <v>2572891.8200000003</v>
      </c>
      <c r="G1307" s="108">
        <f t="shared" si="625"/>
        <v>51726736.45</v>
      </c>
      <c r="H1307" s="108">
        <f t="shared" si="625"/>
        <v>1510263.55</v>
      </c>
      <c r="I1307" s="108">
        <f>+D1307/C1307*100</f>
        <v>0</v>
      </c>
      <c r="J1307" s="108">
        <f>+E1307/C1307*100</f>
        <v>92.33023015947556</v>
      </c>
      <c r="K1307" s="108">
        <f>+F1307/C1307*100</f>
        <v>4.832901590998742</v>
      </c>
      <c r="L1307" s="108">
        <f>+G1307/C1307*100</f>
        <v>97.16313175047429</v>
      </c>
      <c r="M1307" s="108">
        <f>+H1307/C1307*100</f>
        <v>2.836868249525706</v>
      </c>
      <c r="N1307" s="20"/>
      <c r="O1307" s="16"/>
      <c r="P1307" s="42"/>
      <c r="Q1307" s="16"/>
      <c r="R1307" s="16"/>
      <c r="S1307" s="33"/>
      <c r="T1307" s="36"/>
      <c r="U1307" s="36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</row>
    <row r="1308" spans="1:44" ht="18.75">
      <c r="A1308" s="49"/>
      <c r="B1308" s="17" t="s">
        <v>133</v>
      </c>
      <c r="C1308" s="70"/>
      <c r="D1308" s="70"/>
      <c r="E1308" s="70"/>
      <c r="F1308" s="70"/>
      <c r="G1308" s="72"/>
      <c r="H1308" s="72"/>
      <c r="I1308" s="73"/>
      <c r="J1308" s="72"/>
      <c r="K1308" s="72"/>
      <c r="L1308" s="72"/>
      <c r="M1308" s="72"/>
      <c r="N1308" s="20"/>
      <c r="O1308" s="33"/>
      <c r="P1308" s="38"/>
      <c r="Q1308" s="33"/>
      <c r="R1308" s="38"/>
      <c r="S1308" s="34"/>
      <c r="T1308" s="34"/>
      <c r="U1308" s="34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</row>
    <row r="1309" spans="1:44" ht="18.75">
      <c r="A1309" s="49"/>
      <c r="B1309" s="43" t="s">
        <v>110</v>
      </c>
      <c r="C1309" s="74"/>
      <c r="D1309" s="74"/>
      <c r="E1309" s="74"/>
      <c r="F1309" s="74"/>
      <c r="G1309" s="76"/>
      <c r="H1309" s="76"/>
      <c r="I1309" s="77"/>
      <c r="J1309" s="76"/>
      <c r="K1309" s="76"/>
      <c r="L1309" s="76"/>
      <c r="M1309" s="76"/>
      <c r="N1309" s="20"/>
      <c r="O1309" s="33"/>
      <c r="P1309" s="38"/>
      <c r="Q1309" s="33"/>
      <c r="R1309" s="38"/>
      <c r="S1309" s="34"/>
      <c r="T1309" s="34"/>
      <c r="U1309" s="34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</row>
    <row r="1310" spans="1:44" ht="18.75">
      <c r="A1310" s="49"/>
      <c r="B1310" s="60" t="s">
        <v>19</v>
      </c>
      <c r="C1310" s="78">
        <f>+'[2]สคร.8_31'!AE$354</f>
        <v>0</v>
      </c>
      <c r="D1310" s="78">
        <f>+'[2]สคร.8_31'!AF$354</f>
        <v>0</v>
      </c>
      <c r="E1310" s="78">
        <f>+'[2]สคร.8_31'!AG$354</f>
        <v>0</v>
      </c>
      <c r="F1310" s="78">
        <f>+'[2]สคร.8_31'!AH$354</f>
        <v>0</v>
      </c>
      <c r="G1310" s="85">
        <f>+D1310+E1310+F1310</f>
        <v>0</v>
      </c>
      <c r="H1310" s="85">
        <f>+C1310-D1310-E1310-F1310</f>
        <v>0</v>
      </c>
      <c r="I1310" s="86" t="e">
        <f>+D1310/C1310*100</f>
        <v>#DIV/0!</v>
      </c>
      <c r="J1310" s="86" t="e">
        <f>+E1310/C1310*100</f>
        <v>#DIV/0!</v>
      </c>
      <c r="K1310" s="86" t="e">
        <f>+F1310/C1310*100</f>
        <v>#DIV/0!</v>
      </c>
      <c r="L1310" s="86" t="e">
        <f>+G1310/C1310*100</f>
        <v>#DIV/0!</v>
      </c>
      <c r="M1310" s="86" t="e">
        <f>+H1310/C1310*100</f>
        <v>#DIV/0!</v>
      </c>
      <c r="N1310" s="20"/>
      <c r="O1310" s="33"/>
      <c r="P1310" s="38"/>
      <c r="Q1310" s="33"/>
      <c r="R1310" s="38"/>
      <c r="S1310" s="34"/>
      <c r="T1310" s="34"/>
      <c r="U1310" s="34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</row>
    <row r="1311" spans="1:44" ht="18.75">
      <c r="A1311" s="49"/>
      <c r="B1311" s="64" t="s">
        <v>13</v>
      </c>
      <c r="C1311" s="82">
        <f aca="true" t="shared" si="626" ref="C1311:H1311">SUM(C1310:C1310)</f>
        <v>0</v>
      </c>
      <c r="D1311" s="82">
        <f t="shared" si="626"/>
        <v>0</v>
      </c>
      <c r="E1311" s="82">
        <f t="shared" si="626"/>
        <v>0</v>
      </c>
      <c r="F1311" s="82">
        <f t="shared" si="626"/>
        <v>0</v>
      </c>
      <c r="G1311" s="82">
        <f t="shared" si="626"/>
        <v>0</v>
      </c>
      <c r="H1311" s="82">
        <f t="shared" si="626"/>
        <v>0</v>
      </c>
      <c r="I1311" s="83" t="e">
        <f>+D1311/C1311*100</f>
        <v>#DIV/0!</v>
      </c>
      <c r="J1311" s="84" t="e">
        <f>+E1311/C1311*100</f>
        <v>#DIV/0!</v>
      </c>
      <c r="K1311" s="84" t="e">
        <f>+F1311/C1311*100</f>
        <v>#DIV/0!</v>
      </c>
      <c r="L1311" s="84" t="e">
        <f>+G1311/C1311*100</f>
        <v>#DIV/0!</v>
      </c>
      <c r="M1311" s="84" t="e">
        <f>+H1311/C1311*100</f>
        <v>#DIV/0!</v>
      </c>
      <c r="N1311" s="20"/>
      <c r="O1311" s="33"/>
      <c r="P1311" s="38"/>
      <c r="Q1311" s="33"/>
      <c r="R1311" s="38"/>
      <c r="S1311" s="34"/>
      <c r="T1311" s="34"/>
      <c r="U1311" s="34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</row>
    <row r="1312" spans="1:44" ht="18.75">
      <c r="A1312" s="49"/>
      <c r="B1312" s="43" t="s">
        <v>130</v>
      </c>
      <c r="C1312" s="74"/>
      <c r="D1312" s="74"/>
      <c r="E1312" s="74"/>
      <c r="F1312" s="74"/>
      <c r="G1312" s="76"/>
      <c r="H1312" s="76"/>
      <c r="I1312" s="77"/>
      <c r="J1312" s="76"/>
      <c r="K1312" s="76"/>
      <c r="L1312" s="76"/>
      <c r="M1312" s="76"/>
      <c r="N1312" s="20"/>
      <c r="O1312" s="33"/>
      <c r="P1312" s="38"/>
      <c r="Q1312" s="33"/>
      <c r="R1312" s="38"/>
      <c r="S1312" s="34"/>
      <c r="T1312" s="34"/>
      <c r="U1312" s="34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</row>
    <row r="1313" spans="1:44" ht="18.75">
      <c r="A1313" s="49"/>
      <c r="B1313" s="60" t="s">
        <v>19</v>
      </c>
      <c r="C1313" s="78">
        <f>+'[2]สคร.8_31'!AE$379</f>
        <v>0</v>
      </c>
      <c r="D1313" s="78">
        <f>+'[2]สคร.8_31'!AF$379</f>
        <v>0</v>
      </c>
      <c r="E1313" s="78">
        <f>+'[2]สคร.8_31'!AG$379</f>
        <v>0</v>
      </c>
      <c r="F1313" s="78">
        <f>+'[2]สคร.8_31'!AH$379</f>
        <v>0</v>
      </c>
      <c r="G1313" s="85">
        <f>+D1313+E1313+F1313</f>
        <v>0</v>
      </c>
      <c r="H1313" s="85">
        <f>+C1313-D1313-E1313-F1313</f>
        <v>0</v>
      </c>
      <c r="I1313" s="86" t="e">
        <f>+D1313/C1313*100</f>
        <v>#DIV/0!</v>
      </c>
      <c r="J1313" s="81" t="e">
        <f>+E1313/C1313*100</f>
        <v>#DIV/0!</v>
      </c>
      <c r="K1313" s="81" t="e">
        <f>+F1313/C1313*100</f>
        <v>#DIV/0!</v>
      </c>
      <c r="L1313" s="81" t="e">
        <f>+G1313/C1313*100</f>
        <v>#DIV/0!</v>
      </c>
      <c r="M1313" s="81" t="e">
        <f>+H1313/C1313*100</f>
        <v>#DIV/0!</v>
      </c>
      <c r="N1313" s="20"/>
      <c r="O1313" s="33"/>
      <c r="P1313" s="38"/>
      <c r="Q1313" s="33"/>
      <c r="R1313" s="38"/>
      <c r="S1313" s="34"/>
      <c r="T1313" s="34"/>
      <c r="U1313" s="34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</row>
    <row r="1314" spans="1:44" ht="18.75">
      <c r="A1314" s="49"/>
      <c r="B1314" s="61" t="s">
        <v>20</v>
      </c>
      <c r="C1314" s="78">
        <f>+'[2]สคร.8_31'!AE$380</f>
        <v>0</v>
      </c>
      <c r="D1314" s="78">
        <f>+'[2]สคร.8_31'!AF$380</f>
        <v>0</v>
      </c>
      <c r="E1314" s="78">
        <f>+'[2]สคร.8_31'!AG$380</f>
        <v>0</v>
      </c>
      <c r="F1314" s="78">
        <f>+'[2]สคร.8_31'!AH$380</f>
        <v>0</v>
      </c>
      <c r="G1314" s="79">
        <f>+D1314+E1314+F1314</f>
        <v>0</v>
      </c>
      <c r="H1314" s="79">
        <f>+C1314-D1314-E1314-F1314</f>
        <v>0</v>
      </c>
      <c r="I1314" s="80" t="e">
        <f>+D1314/C1314*100</f>
        <v>#DIV/0!</v>
      </c>
      <c r="J1314" s="81" t="e">
        <f>+E1314/C1314*100</f>
        <v>#DIV/0!</v>
      </c>
      <c r="K1314" s="81" t="e">
        <f>+F1314/C1314*100</f>
        <v>#DIV/0!</v>
      </c>
      <c r="L1314" s="81" t="e">
        <f>+G1314/C1314*100</f>
        <v>#DIV/0!</v>
      </c>
      <c r="M1314" s="81" t="e">
        <f>+H1314/C1314*100</f>
        <v>#DIV/0!</v>
      </c>
      <c r="N1314" s="20"/>
      <c r="O1314" s="33"/>
      <c r="P1314" s="38"/>
      <c r="Q1314" s="33"/>
      <c r="R1314" s="38"/>
      <c r="S1314" s="34"/>
      <c r="T1314" s="34"/>
      <c r="U1314" s="34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</row>
    <row r="1315" spans="1:44" ht="18.75">
      <c r="A1315" s="49"/>
      <c r="B1315" s="64" t="s">
        <v>13</v>
      </c>
      <c r="C1315" s="82">
        <f aca="true" t="shared" si="627" ref="C1315:H1315">SUM(C1313:C1314)</f>
        <v>0</v>
      </c>
      <c r="D1315" s="82">
        <f t="shared" si="627"/>
        <v>0</v>
      </c>
      <c r="E1315" s="82">
        <f t="shared" si="627"/>
        <v>0</v>
      </c>
      <c r="F1315" s="82">
        <f t="shared" si="627"/>
        <v>0</v>
      </c>
      <c r="G1315" s="82">
        <f t="shared" si="627"/>
        <v>0</v>
      </c>
      <c r="H1315" s="82">
        <f t="shared" si="627"/>
        <v>0</v>
      </c>
      <c r="I1315" s="83" t="e">
        <f>+D1315/C1315*100</f>
        <v>#DIV/0!</v>
      </c>
      <c r="J1315" s="84" t="e">
        <f>+E1315/C1315*100</f>
        <v>#DIV/0!</v>
      </c>
      <c r="K1315" s="84" t="e">
        <f>+F1315/C1315*100</f>
        <v>#DIV/0!</v>
      </c>
      <c r="L1315" s="84" t="e">
        <f>+G1315/C1315*100</f>
        <v>#DIV/0!</v>
      </c>
      <c r="M1315" s="84" t="e">
        <f>+H1315/C1315*100</f>
        <v>#DIV/0!</v>
      </c>
      <c r="N1315" s="20"/>
      <c r="O1315" s="33"/>
      <c r="P1315" s="38"/>
      <c r="Q1315" s="33"/>
      <c r="R1315" s="38"/>
      <c r="S1315" s="34"/>
      <c r="T1315" s="34"/>
      <c r="U1315" s="34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</row>
    <row r="1316" spans="1:44" ht="18.75">
      <c r="A1316" s="49"/>
      <c r="B1316" s="17" t="s">
        <v>128</v>
      </c>
      <c r="C1316" s="88"/>
      <c r="D1316" s="88"/>
      <c r="E1316" s="88"/>
      <c r="F1316" s="88"/>
      <c r="G1316" s="89"/>
      <c r="H1316" s="89"/>
      <c r="I1316" s="90"/>
      <c r="J1316" s="89"/>
      <c r="K1316" s="89"/>
      <c r="L1316" s="89"/>
      <c r="M1316" s="89"/>
      <c r="N1316" s="20"/>
      <c r="O1316" s="33"/>
      <c r="P1316" s="38"/>
      <c r="Q1316" s="33"/>
      <c r="R1316" s="38"/>
      <c r="S1316" s="34"/>
      <c r="T1316" s="34"/>
      <c r="U1316" s="34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</row>
    <row r="1317" spans="1:44" ht="18.75">
      <c r="A1317" s="49"/>
      <c r="B1317" s="43" t="s">
        <v>129</v>
      </c>
      <c r="C1317" s="91"/>
      <c r="D1317" s="91"/>
      <c r="E1317" s="91"/>
      <c r="F1317" s="91"/>
      <c r="G1317" s="92"/>
      <c r="H1317" s="92"/>
      <c r="I1317" s="93"/>
      <c r="J1317" s="92"/>
      <c r="K1317" s="92"/>
      <c r="L1317" s="92"/>
      <c r="M1317" s="92"/>
      <c r="N1317" s="20"/>
      <c r="O1317" s="33"/>
      <c r="P1317" s="38"/>
      <c r="Q1317" s="33"/>
      <c r="R1317" s="38"/>
      <c r="S1317" s="34"/>
      <c r="T1317" s="34"/>
      <c r="U1317" s="34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</row>
    <row r="1318" spans="1:44" ht="18.75">
      <c r="A1318" s="49"/>
      <c r="B1318" s="66" t="s">
        <v>18</v>
      </c>
      <c r="C1318" s="94">
        <f>+'[2]สคร.8_31'!AE$402</f>
        <v>3129600</v>
      </c>
      <c r="D1318" s="94">
        <f>+'[2]สคร.8_31'!AF$402</f>
        <v>0</v>
      </c>
      <c r="E1318" s="94">
        <f>+'[2]สคร.8_31'!AG$402</f>
        <v>0</v>
      </c>
      <c r="F1318" s="94">
        <f>+'[2]สคร.8_31'!AH$402</f>
        <v>2097562</v>
      </c>
      <c r="G1318" s="95">
        <f>+D1318+E1318+F1318</f>
        <v>2097562</v>
      </c>
      <c r="H1318" s="95">
        <f>+C1318-D1318-E1318-F1318</f>
        <v>1032038</v>
      </c>
      <c r="I1318" s="96">
        <f>+D1318/C1318*100</f>
        <v>0</v>
      </c>
      <c r="J1318" s="95">
        <f>+E1318/C1318*100</f>
        <v>0</v>
      </c>
      <c r="K1318" s="95">
        <f>+F1318/C1318*100</f>
        <v>67.02332566462168</v>
      </c>
      <c r="L1318" s="95">
        <f>+G1318/C1318*100</f>
        <v>67.02332566462168</v>
      </c>
      <c r="M1318" s="95">
        <f>+H1318/C1318*100</f>
        <v>32.97667433537833</v>
      </c>
      <c r="N1318" s="20"/>
      <c r="O1318" s="33"/>
      <c r="P1318" s="38"/>
      <c r="Q1318" s="33"/>
      <c r="R1318" s="38"/>
      <c r="S1318" s="41"/>
      <c r="T1318" s="2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</row>
    <row r="1319" spans="1:44" ht="18.75">
      <c r="A1319" s="49"/>
      <c r="B1319" s="62" t="s">
        <v>19</v>
      </c>
      <c r="C1319" s="97">
        <f>+'[2]สคร.8_31'!AE$403</f>
        <v>519600</v>
      </c>
      <c r="D1319" s="97">
        <f>+'[2]สคร.8_31'!AF$403</f>
        <v>0</v>
      </c>
      <c r="E1319" s="97">
        <f>+'[2]สคร.8_31'!AG$403</f>
        <v>0</v>
      </c>
      <c r="F1319" s="97">
        <f>+'[2]สคร.8_31'!AH$403</f>
        <v>275250</v>
      </c>
      <c r="G1319" s="98">
        <f>+D1319+E1319+F1319</f>
        <v>275250</v>
      </c>
      <c r="H1319" s="98">
        <f>+C1319-D1319-E1319-F1319</f>
        <v>244350</v>
      </c>
      <c r="I1319" s="80">
        <f>+D1319/C1319*100</f>
        <v>0</v>
      </c>
      <c r="J1319" s="98">
        <f>+E1319/C1319*100</f>
        <v>0</v>
      </c>
      <c r="K1319" s="98">
        <f>+F1319/C1319*100</f>
        <v>52.97344110854504</v>
      </c>
      <c r="L1319" s="98">
        <f>+G1319/C1319*100</f>
        <v>52.97344110854504</v>
      </c>
      <c r="M1319" s="98">
        <f>+H1319/C1319*100</f>
        <v>47.02655889145497</v>
      </c>
      <c r="N1319" s="20"/>
      <c r="O1319" s="16"/>
      <c r="P1319" s="42"/>
      <c r="Q1319" s="16"/>
      <c r="R1319" s="16"/>
      <c r="S1319" s="33"/>
      <c r="T1319" s="36"/>
      <c r="U1319" s="36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</row>
    <row r="1320" spans="1:44" ht="18.75">
      <c r="A1320" s="49"/>
      <c r="B1320" s="65" t="s">
        <v>13</v>
      </c>
      <c r="C1320" s="82">
        <f aca="true" t="shared" si="628" ref="C1320:H1320">SUM(C1318:C1319)</f>
        <v>3649200</v>
      </c>
      <c r="D1320" s="82">
        <f t="shared" si="628"/>
        <v>0</v>
      </c>
      <c r="E1320" s="82">
        <f t="shared" si="628"/>
        <v>0</v>
      </c>
      <c r="F1320" s="82">
        <f t="shared" si="628"/>
        <v>2372812</v>
      </c>
      <c r="G1320" s="82">
        <f t="shared" si="628"/>
        <v>2372812</v>
      </c>
      <c r="H1320" s="82">
        <f t="shared" si="628"/>
        <v>1276388</v>
      </c>
      <c r="I1320" s="99">
        <f>+D1320/C1320*100</f>
        <v>0</v>
      </c>
      <c r="J1320" s="100">
        <f>+E1320/C1320*100</f>
        <v>0</v>
      </c>
      <c r="K1320" s="100">
        <f>+F1320/C1320*100</f>
        <v>65.02279951770251</v>
      </c>
      <c r="L1320" s="100">
        <f>+G1320/C1320*100</f>
        <v>65.02279951770251</v>
      </c>
      <c r="M1320" s="100">
        <f>+H1320/C1320*100</f>
        <v>34.97720048229749</v>
      </c>
      <c r="N1320" s="20"/>
      <c r="O1320" s="16"/>
      <c r="P1320" s="42"/>
      <c r="Q1320" s="16"/>
      <c r="R1320" s="16"/>
      <c r="S1320" s="33"/>
      <c r="T1320" s="36"/>
      <c r="U1320" s="36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</row>
    <row r="1321" spans="1:44" ht="19.5" thickBot="1">
      <c r="A1321" s="49"/>
      <c r="B1321" s="18" t="s">
        <v>132</v>
      </c>
      <c r="C1321" s="101"/>
      <c r="D1321" s="101"/>
      <c r="E1321" s="101"/>
      <c r="F1321" s="101"/>
      <c r="G1321" s="102"/>
      <c r="H1321" s="102"/>
      <c r="I1321" s="103"/>
      <c r="J1321" s="102"/>
      <c r="K1321" s="102"/>
      <c r="L1321" s="102"/>
      <c r="M1321" s="102"/>
      <c r="N1321" s="20"/>
      <c r="O1321" s="16"/>
      <c r="P1321" s="42"/>
      <c r="Q1321" s="16"/>
      <c r="R1321" s="16"/>
      <c r="S1321" s="33"/>
      <c r="T1321" s="36"/>
      <c r="U1321" s="36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</row>
    <row r="1322" spans="1:44" ht="19.5" thickTop="1">
      <c r="A1322" s="50"/>
      <c r="B1322" s="60" t="s">
        <v>18</v>
      </c>
      <c r="C1322" s="78">
        <f aca="true" t="shared" si="629" ref="C1322:H1322">+C1318</f>
        <v>3129600</v>
      </c>
      <c r="D1322" s="78">
        <f t="shared" si="629"/>
        <v>0</v>
      </c>
      <c r="E1322" s="78">
        <f t="shared" si="629"/>
        <v>0</v>
      </c>
      <c r="F1322" s="78">
        <f t="shared" si="629"/>
        <v>2097562</v>
      </c>
      <c r="G1322" s="78">
        <f t="shared" si="629"/>
        <v>2097562</v>
      </c>
      <c r="H1322" s="78">
        <f t="shared" si="629"/>
        <v>1032038</v>
      </c>
      <c r="I1322" s="86">
        <f aca="true" t="shared" si="630" ref="I1322:I1327">+D1322/C1322*100</f>
        <v>0</v>
      </c>
      <c r="J1322" s="81">
        <f aca="true" t="shared" si="631" ref="J1322:J1327">+E1322/C1322*100</f>
        <v>0</v>
      </c>
      <c r="K1322" s="81">
        <f aca="true" t="shared" si="632" ref="K1322:K1327">+F1322/C1322*100</f>
        <v>67.02332566462168</v>
      </c>
      <c r="L1322" s="81">
        <f aca="true" t="shared" si="633" ref="L1322:L1327">+G1322/C1322*100</f>
        <v>67.02332566462168</v>
      </c>
      <c r="M1322" s="81">
        <f aca="true" t="shared" si="634" ref="M1322:M1327">+H1322/C1322*100</f>
        <v>32.97667433537833</v>
      </c>
      <c r="N1322" s="20"/>
      <c r="O1322" s="16"/>
      <c r="P1322" s="42"/>
      <c r="Q1322" s="16"/>
      <c r="R1322" s="16"/>
      <c r="S1322" s="33"/>
      <c r="T1322" s="36"/>
      <c r="U1322" s="36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</row>
    <row r="1323" spans="1:44" ht="18.75">
      <c r="A1323" s="49"/>
      <c r="B1323" s="62" t="s">
        <v>19</v>
      </c>
      <c r="C1323" s="97">
        <f aca="true" t="shared" si="635" ref="C1323:H1323">+C1297+C1304+C1310+C1313+C1319</f>
        <v>4564900</v>
      </c>
      <c r="D1323" s="97">
        <f t="shared" si="635"/>
        <v>0</v>
      </c>
      <c r="E1323" s="97">
        <f t="shared" si="635"/>
        <v>304267.22000000003</v>
      </c>
      <c r="F1323" s="97">
        <f t="shared" si="635"/>
        <v>2954509.6</v>
      </c>
      <c r="G1323" s="97">
        <f t="shared" si="635"/>
        <v>3258776.8200000003</v>
      </c>
      <c r="H1323" s="97">
        <f t="shared" si="635"/>
        <v>1306123.1800000002</v>
      </c>
      <c r="I1323" s="86">
        <f t="shared" si="630"/>
        <v>0</v>
      </c>
      <c r="J1323" s="81">
        <f t="shared" si="631"/>
        <v>6.665364411049531</v>
      </c>
      <c r="K1323" s="81">
        <f t="shared" si="632"/>
        <v>64.72232907621198</v>
      </c>
      <c r="L1323" s="81">
        <f t="shared" si="633"/>
        <v>71.3876934872615</v>
      </c>
      <c r="M1323" s="81">
        <f t="shared" si="634"/>
        <v>28.612306512738506</v>
      </c>
      <c r="N1323" s="20"/>
      <c r="O1323" s="16"/>
      <c r="P1323" s="42"/>
      <c r="Q1323" s="16"/>
      <c r="R1323" s="16"/>
      <c r="S1323" s="33"/>
      <c r="T1323" s="36"/>
      <c r="U1323" s="36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</row>
    <row r="1324" spans="1:44" ht="18.75">
      <c r="A1324" s="49"/>
      <c r="B1324" s="61" t="s">
        <v>20</v>
      </c>
      <c r="C1324" s="104">
        <f aca="true" t="shared" si="636" ref="C1324:H1324">+C1298+C1305+C1314</f>
        <v>53515500</v>
      </c>
      <c r="D1324" s="104">
        <f t="shared" si="636"/>
        <v>0</v>
      </c>
      <c r="E1324" s="104">
        <f t="shared" si="636"/>
        <v>51122800</v>
      </c>
      <c r="F1324" s="104">
        <f t="shared" si="636"/>
        <v>2302400</v>
      </c>
      <c r="G1324" s="104">
        <f t="shared" si="636"/>
        <v>53425200</v>
      </c>
      <c r="H1324" s="104">
        <f t="shared" si="636"/>
        <v>90300</v>
      </c>
      <c r="I1324" s="104">
        <f t="shared" si="630"/>
        <v>0</v>
      </c>
      <c r="J1324" s="104">
        <f t="shared" si="631"/>
        <v>95.52895889975801</v>
      </c>
      <c r="K1324" s="104">
        <f t="shared" si="632"/>
        <v>4.302304939690369</v>
      </c>
      <c r="L1324" s="104">
        <f t="shared" si="633"/>
        <v>99.83126383944838</v>
      </c>
      <c r="M1324" s="104">
        <f t="shared" si="634"/>
        <v>0.1687361605516159</v>
      </c>
      <c r="N1324" s="20"/>
      <c r="O1324" s="16"/>
      <c r="P1324" s="42"/>
      <c r="Q1324" s="16"/>
      <c r="R1324" s="16"/>
      <c r="S1324" s="33"/>
      <c r="T1324" s="36"/>
      <c r="U1324" s="36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</row>
    <row r="1325" spans="1:44" ht="18.75">
      <c r="A1325" s="49"/>
      <c r="B1325" s="62" t="s">
        <v>21</v>
      </c>
      <c r="C1325" s="97">
        <f aca="true" t="shared" si="637" ref="C1325:H1325">+C1299+C1306</f>
        <v>2298000</v>
      </c>
      <c r="D1325" s="97">
        <f t="shared" si="637"/>
        <v>0</v>
      </c>
      <c r="E1325" s="97">
        <f t="shared" si="637"/>
        <v>0</v>
      </c>
      <c r="F1325" s="97">
        <f t="shared" si="637"/>
        <v>788460</v>
      </c>
      <c r="G1325" s="97">
        <f t="shared" si="637"/>
        <v>788460</v>
      </c>
      <c r="H1325" s="97">
        <f t="shared" si="637"/>
        <v>1509540</v>
      </c>
      <c r="I1325" s="86">
        <f t="shared" si="630"/>
        <v>0</v>
      </c>
      <c r="J1325" s="81">
        <f t="shared" si="631"/>
        <v>0</v>
      </c>
      <c r="K1325" s="81">
        <f t="shared" si="632"/>
        <v>34.31070496083551</v>
      </c>
      <c r="L1325" s="81">
        <f t="shared" si="633"/>
        <v>34.31070496083551</v>
      </c>
      <c r="M1325" s="81">
        <f t="shared" si="634"/>
        <v>65.68929503916449</v>
      </c>
      <c r="N1325" s="20"/>
      <c r="O1325" s="16"/>
      <c r="P1325" s="42"/>
      <c r="Q1325" s="16"/>
      <c r="R1325" s="16"/>
      <c r="S1325" s="33"/>
      <c r="T1325" s="36"/>
      <c r="U1325" s="36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</row>
    <row r="1326" spans="1:44" ht="18.75">
      <c r="A1326" s="49"/>
      <c r="B1326" s="67" t="s">
        <v>22</v>
      </c>
      <c r="C1326" s="105">
        <f aca="true" t="shared" si="638" ref="C1326:H1326">+C1300</f>
        <v>0</v>
      </c>
      <c r="D1326" s="105">
        <f t="shared" si="638"/>
        <v>0</v>
      </c>
      <c r="E1326" s="105">
        <f t="shared" si="638"/>
        <v>0</v>
      </c>
      <c r="F1326" s="105">
        <f t="shared" si="638"/>
        <v>0</v>
      </c>
      <c r="G1326" s="105">
        <f t="shared" si="638"/>
        <v>0</v>
      </c>
      <c r="H1326" s="105">
        <f t="shared" si="638"/>
        <v>0</v>
      </c>
      <c r="I1326" s="86" t="e">
        <f t="shared" si="630"/>
        <v>#DIV/0!</v>
      </c>
      <c r="J1326" s="81" t="e">
        <f t="shared" si="631"/>
        <v>#DIV/0!</v>
      </c>
      <c r="K1326" s="81" t="e">
        <f t="shared" si="632"/>
        <v>#DIV/0!</v>
      </c>
      <c r="L1326" s="81" t="e">
        <f t="shared" si="633"/>
        <v>#DIV/0!</v>
      </c>
      <c r="M1326" s="81" t="e">
        <f t="shared" si="634"/>
        <v>#DIV/0!</v>
      </c>
      <c r="N1326" s="20"/>
      <c r="O1326" s="33"/>
      <c r="P1326" s="38"/>
      <c r="Q1326" s="33"/>
      <c r="R1326" s="38"/>
      <c r="S1326" s="34"/>
      <c r="T1326" s="34"/>
      <c r="U1326" s="34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</row>
    <row r="1327" spans="1:44" ht="19.5" thickBot="1">
      <c r="A1327" s="109"/>
      <c r="B1327" s="68" t="s">
        <v>14</v>
      </c>
      <c r="C1327" s="106">
        <f aca="true" t="shared" si="639" ref="C1327:H1327">SUM(C1322:C1326)</f>
        <v>63508000</v>
      </c>
      <c r="D1327" s="106">
        <f t="shared" si="639"/>
        <v>0</v>
      </c>
      <c r="E1327" s="106">
        <f t="shared" si="639"/>
        <v>51427067.22</v>
      </c>
      <c r="F1327" s="106">
        <f t="shared" si="639"/>
        <v>8142931.6</v>
      </c>
      <c r="G1327" s="106">
        <f t="shared" si="639"/>
        <v>59569998.82</v>
      </c>
      <c r="H1327" s="106">
        <f t="shared" si="639"/>
        <v>3938001.18</v>
      </c>
      <c r="I1327" s="106">
        <f t="shared" si="630"/>
        <v>0</v>
      </c>
      <c r="J1327" s="106">
        <f t="shared" si="631"/>
        <v>80.97730556780249</v>
      </c>
      <c r="K1327" s="106">
        <f t="shared" si="632"/>
        <v>12.821898973357687</v>
      </c>
      <c r="L1327" s="107">
        <f t="shared" si="633"/>
        <v>93.79920454116017</v>
      </c>
      <c r="M1327" s="106">
        <f t="shared" si="634"/>
        <v>6.200795458839831</v>
      </c>
      <c r="N1327" s="20"/>
      <c r="O1327" s="33"/>
      <c r="P1327" s="38"/>
      <c r="Q1327" s="33"/>
      <c r="R1327" s="38"/>
      <c r="S1327" s="34"/>
      <c r="T1327" s="34"/>
      <c r="U1327" s="34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</row>
    <row r="1328" spans="1:44" ht="19.5" thickTop="1">
      <c r="A1328" s="69" t="s">
        <v>38</v>
      </c>
      <c r="B1328" s="17" t="s">
        <v>42</v>
      </c>
      <c r="C1328" s="71"/>
      <c r="D1328" s="71"/>
      <c r="E1328" s="71"/>
      <c r="F1328" s="71"/>
      <c r="G1328" s="72"/>
      <c r="H1328" s="72"/>
      <c r="I1328" s="73"/>
      <c r="J1328" s="72"/>
      <c r="K1328" s="72"/>
      <c r="L1328" s="72"/>
      <c r="M1328" s="58"/>
      <c r="N1328" s="20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</row>
    <row r="1329" spans="1:44" ht="18.75">
      <c r="A1329" s="48" t="s">
        <v>81</v>
      </c>
      <c r="B1329" s="43" t="s">
        <v>108</v>
      </c>
      <c r="C1329" s="75"/>
      <c r="D1329" s="75"/>
      <c r="E1329" s="75"/>
      <c r="F1329" s="75"/>
      <c r="G1329" s="76"/>
      <c r="H1329" s="76"/>
      <c r="I1329" s="77"/>
      <c r="J1329" s="76"/>
      <c r="K1329" s="76"/>
      <c r="L1329" s="76"/>
      <c r="M1329" s="59"/>
      <c r="N1329" s="20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</row>
    <row r="1330" spans="1:44" ht="18.75">
      <c r="A1330" s="55" t="s">
        <v>72</v>
      </c>
      <c r="B1330" s="60" t="s">
        <v>19</v>
      </c>
      <c r="C1330" s="78">
        <f>+'[2]สคร.9_26'!AN$281</f>
        <v>3244400</v>
      </c>
      <c r="D1330" s="78">
        <f>+'[2]สคร.9_26'!AO$281</f>
        <v>0</v>
      </c>
      <c r="E1330" s="78">
        <f>+'[2]สคร.9_26'!AP$281</f>
        <v>30379</v>
      </c>
      <c r="F1330" s="78">
        <f>+'[2]สคร.9_26'!AQ$281</f>
        <v>1385609.75</v>
      </c>
      <c r="G1330" s="85">
        <f>+D1330+E1330+F1330</f>
        <v>1415988.75</v>
      </c>
      <c r="H1330" s="81">
        <f>+C1330-D1330-E1330-F1330</f>
        <v>1828411.25</v>
      </c>
      <c r="I1330" s="86">
        <f>+D1330/C1330*100</f>
        <v>0</v>
      </c>
      <c r="J1330" s="81">
        <f>+E1330/C1330*100</f>
        <v>0.9363518678338059</v>
      </c>
      <c r="K1330" s="98">
        <f>+F1330/C1330*100</f>
        <v>42.70773486623104</v>
      </c>
      <c r="L1330" s="81">
        <f>+G1330/C1330*100</f>
        <v>43.64408673406485</v>
      </c>
      <c r="M1330" s="81">
        <f>+H1330/C1330*100</f>
        <v>56.35591326593515</v>
      </c>
      <c r="N1330" s="39"/>
      <c r="O1330" s="40"/>
      <c r="P1330" s="40"/>
      <c r="Q1330" s="40"/>
      <c r="R1330" s="40"/>
      <c r="S1330" s="41"/>
      <c r="T1330" s="41"/>
      <c r="U1330" s="41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</row>
    <row r="1331" spans="1:44" ht="18.75">
      <c r="A1331" s="56" t="s">
        <v>126</v>
      </c>
      <c r="B1331" s="61" t="s">
        <v>20</v>
      </c>
      <c r="C1331" s="97">
        <f>+'[2]สคร.9_26'!AN$282</f>
        <v>5799100</v>
      </c>
      <c r="D1331" s="97">
        <f>+'[2]สคร.9_26'!AO$282</f>
        <v>0</v>
      </c>
      <c r="E1331" s="97">
        <f>+'[2]สคร.9_26'!AP$282</f>
        <v>2292100</v>
      </c>
      <c r="F1331" s="97">
        <f>+'[2]สคร.9_26'!AQ$282</f>
        <v>347900</v>
      </c>
      <c r="G1331" s="79">
        <f>+D1331+E1331+F1331</f>
        <v>2640000</v>
      </c>
      <c r="H1331" s="98">
        <f>+C1331-D1331-E1331-F1331</f>
        <v>3159100</v>
      </c>
      <c r="I1331" s="80">
        <f>+D1331/C1331*100</f>
        <v>0</v>
      </c>
      <c r="J1331" s="98">
        <f>+E1331/C1331*100</f>
        <v>39.52509872221552</v>
      </c>
      <c r="K1331" s="98">
        <f>+F1331/C1331*100</f>
        <v>5.999206773464848</v>
      </c>
      <c r="L1331" s="98">
        <f>+G1331/C1331*100</f>
        <v>45.52430549568036</v>
      </c>
      <c r="M1331" s="98">
        <f>+H1331/C1331*100</f>
        <v>54.47569450431964</v>
      </c>
      <c r="N1331" s="39"/>
      <c r="O1331" s="40"/>
      <c r="P1331" s="40"/>
      <c r="Q1331" s="40"/>
      <c r="R1331" s="40"/>
      <c r="S1331" s="41"/>
      <c r="T1331" s="41"/>
      <c r="U1331" s="41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</row>
    <row r="1332" spans="1:44" ht="18.75">
      <c r="A1332" s="49"/>
      <c r="B1332" s="62" t="s">
        <v>21</v>
      </c>
      <c r="C1332" s="97">
        <f>+'[2]สคร.9_26'!AN$283</f>
        <v>5030600</v>
      </c>
      <c r="D1332" s="97">
        <f>+'[2]สคร.9_26'!AO$283</f>
        <v>0</v>
      </c>
      <c r="E1332" s="97">
        <f>+'[2]สคร.9_26'!AP$283</f>
        <v>0</v>
      </c>
      <c r="F1332" s="97">
        <f>+'[2]สคร.9_26'!AQ$283</f>
        <v>2403260.65</v>
      </c>
      <c r="G1332" s="79">
        <f>+D1332+E1332+F1332</f>
        <v>2403260.65</v>
      </c>
      <c r="H1332" s="98">
        <f>+C1332-D1332-E1332-F1332</f>
        <v>2627339.35</v>
      </c>
      <c r="I1332" s="80">
        <f>+D1332/C1332*100</f>
        <v>0</v>
      </c>
      <c r="J1332" s="98">
        <f>+E1332/C1332*100</f>
        <v>0</v>
      </c>
      <c r="K1332" s="98">
        <f>+F1332/C1332*100</f>
        <v>47.772843199618336</v>
      </c>
      <c r="L1332" s="98">
        <f>+G1332/C1332*100</f>
        <v>47.772843199618336</v>
      </c>
      <c r="M1332" s="98">
        <f>+H1332/C1332*100</f>
        <v>52.22715680038167</v>
      </c>
      <c r="N1332" s="39"/>
      <c r="O1332" s="40"/>
      <c r="P1332" s="40"/>
      <c r="Q1332" s="40"/>
      <c r="R1332" s="40"/>
      <c r="S1332" s="41"/>
      <c r="T1332" s="41"/>
      <c r="U1332" s="41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</row>
    <row r="1333" spans="1:44" ht="18.75">
      <c r="A1333" s="49"/>
      <c r="B1333" s="63" t="s">
        <v>22</v>
      </c>
      <c r="C1333" s="97">
        <f>+'[2]สคร.9_26'!AN$284</f>
        <v>0</v>
      </c>
      <c r="D1333" s="97">
        <f>+'[2]สคร.9_26'!AO$284</f>
        <v>0</v>
      </c>
      <c r="E1333" s="97">
        <f>+'[2]สคร.9_26'!AP$284</f>
        <v>0</v>
      </c>
      <c r="F1333" s="97">
        <f>+'[2]สคร.9_26'!AQ$284</f>
        <v>0</v>
      </c>
      <c r="G1333" s="79">
        <f>+D1333+E1333+F1333</f>
        <v>0</v>
      </c>
      <c r="H1333" s="98">
        <f>+C1333-D1333-E1333-F1333</f>
        <v>0</v>
      </c>
      <c r="I1333" s="80" t="e">
        <f>+D1333/C1333*100</f>
        <v>#DIV/0!</v>
      </c>
      <c r="J1333" s="98" t="e">
        <f>+E1333/C1333*100</f>
        <v>#DIV/0!</v>
      </c>
      <c r="K1333" s="98" t="e">
        <f>+F1333/C1333*100</f>
        <v>#DIV/0!</v>
      </c>
      <c r="L1333" s="98" t="e">
        <f>+G1333/C1333*100</f>
        <v>#DIV/0!</v>
      </c>
      <c r="M1333" s="98" t="e">
        <f>+H1333/C1333*100</f>
        <v>#DIV/0!</v>
      </c>
      <c r="N1333" s="39"/>
      <c r="O1333" s="40"/>
      <c r="P1333" s="40"/>
      <c r="Q1333" s="40"/>
      <c r="R1333" s="40"/>
      <c r="S1333" s="41"/>
      <c r="T1333" s="41"/>
      <c r="U1333" s="41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</row>
    <row r="1334" spans="1:44" ht="18.75">
      <c r="A1334" s="49"/>
      <c r="B1334" s="64" t="s">
        <v>13</v>
      </c>
      <c r="C1334" s="108">
        <f aca="true" t="shared" si="640" ref="C1334:H1334">SUM(C1330:C1333)</f>
        <v>14074100</v>
      </c>
      <c r="D1334" s="108">
        <f t="shared" si="640"/>
        <v>0</v>
      </c>
      <c r="E1334" s="108">
        <f t="shared" si="640"/>
        <v>2322479</v>
      </c>
      <c r="F1334" s="108">
        <f t="shared" si="640"/>
        <v>4136770.4</v>
      </c>
      <c r="G1334" s="108">
        <f t="shared" si="640"/>
        <v>6459249.4</v>
      </c>
      <c r="H1334" s="108">
        <f t="shared" si="640"/>
        <v>7614850.6</v>
      </c>
      <c r="I1334" s="108">
        <f>+D1334/C1334*100</f>
        <v>0</v>
      </c>
      <c r="J1334" s="108">
        <f>+E1334/C1334*100</f>
        <v>16.501794075642493</v>
      </c>
      <c r="K1334" s="108">
        <f>+F1334/C1334*100</f>
        <v>29.392788171179685</v>
      </c>
      <c r="L1334" s="108">
        <f>+G1334/C1334*100</f>
        <v>45.89458224682218</v>
      </c>
      <c r="M1334" s="108">
        <f>+H1334/C1334*100</f>
        <v>54.10541775317782</v>
      </c>
      <c r="N1334" s="20"/>
      <c r="O1334" s="16"/>
      <c r="P1334" s="42"/>
      <c r="Q1334" s="16"/>
      <c r="R1334" s="16"/>
      <c r="S1334" s="25"/>
      <c r="T1334" s="24"/>
      <c r="U1334" s="24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</row>
    <row r="1335" spans="1:44" ht="18.75">
      <c r="A1335" s="49"/>
      <c r="B1335" s="17" t="s">
        <v>109</v>
      </c>
      <c r="C1335" s="71"/>
      <c r="D1335" s="71"/>
      <c r="E1335" s="71"/>
      <c r="F1335" s="71"/>
      <c r="G1335" s="72"/>
      <c r="H1335" s="72"/>
      <c r="I1335" s="73"/>
      <c r="J1335" s="72"/>
      <c r="K1335" s="72"/>
      <c r="L1335" s="72"/>
      <c r="M1335" s="72"/>
      <c r="N1335" s="20"/>
      <c r="O1335" s="33"/>
      <c r="P1335" s="38"/>
      <c r="Q1335" s="33"/>
      <c r="R1335" s="38"/>
      <c r="S1335" s="41"/>
      <c r="T1335" s="2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</row>
    <row r="1336" spans="1:44" ht="18.75">
      <c r="A1336" s="49"/>
      <c r="B1336" s="43" t="s">
        <v>107</v>
      </c>
      <c r="C1336" s="75"/>
      <c r="D1336" s="75"/>
      <c r="E1336" s="75"/>
      <c r="F1336" s="75"/>
      <c r="G1336" s="76"/>
      <c r="H1336" s="76"/>
      <c r="I1336" s="77"/>
      <c r="J1336" s="76"/>
      <c r="K1336" s="76"/>
      <c r="L1336" s="76"/>
      <c r="M1336" s="76"/>
      <c r="N1336" s="20"/>
      <c r="O1336" s="33"/>
      <c r="P1336" s="38"/>
      <c r="Q1336" s="33"/>
      <c r="R1336" s="38"/>
      <c r="S1336" s="41"/>
      <c r="T1336" s="2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</row>
    <row r="1337" spans="1:44" ht="18.75">
      <c r="A1337" s="49"/>
      <c r="B1337" s="60" t="s">
        <v>19</v>
      </c>
      <c r="C1337" s="78">
        <f>+'[2]สคร.9_26'!AN$336</f>
        <v>3981380</v>
      </c>
      <c r="D1337" s="78">
        <f>+'[2]สคร.9_26'!AO$336</f>
        <v>0</v>
      </c>
      <c r="E1337" s="78">
        <f>+'[2]สคร.9_26'!AP$336</f>
        <v>28757.17</v>
      </c>
      <c r="F1337" s="78">
        <f>+'[2]สคร.9_26'!AQ$336</f>
        <v>1314653.8900000001</v>
      </c>
      <c r="G1337" s="85">
        <f>+D1337+E1337+F1337</f>
        <v>1343411.06</v>
      </c>
      <c r="H1337" s="85">
        <f>+C1337-D1337-E1337-F1337</f>
        <v>2637968.94</v>
      </c>
      <c r="I1337" s="86">
        <f>+D1337/C1337*100</f>
        <v>0</v>
      </c>
      <c r="J1337" s="81">
        <f>+E1337/C1337*100</f>
        <v>0.7222915170116894</v>
      </c>
      <c r="K1337" s="81">
        <f>+F1337/C1337*100</f>
        <v>33.020055608859245</v>
      </c>
      <c r="L1337" s="81">
        <f>+G1337/C1337*100</f>
        <v>33.74234712587093</v>
      </c>
      <c r="M1337" s="81">
        <f>+H1337/C1337*100</f>
        <v>66.25765287412906</v>
      </c>
      <c r="N1337" s="20"/>
      <c r="O1337" s="33"/>
      <c r="P1337" s="38"/>
      <c r="Q1337" s="33"/>
      <c r="R1337" s="38"/>
      <c r="S1337" s="41"/>
      <c r="T1337" s="2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</row>
    <row r="1338" spans="1:44" ht="18.75">
      <c r="A1338" s="49"/>
      <c r="B1338" s="61" t="s">
        <v>20</v>
      </c>
      <c r="C1338" s="78">
        <f>+'[2]สคร.9_26'!AN$337</f>
        <v>6789790</v>
      </c>
      <c r="D1338" s="78">
        <f>+'[2]สคร.9_26'!AO$337</f>
        <v>0</v>
      </c>
      <c r="E1338" s="78">
        <f>+'[2]สคร.9_26'!AP$337</f>
        <v>5170400</v>
      </c>
      <c r="F1338" s="78">
        <f>+'[2]สคร.9_26'!AQ$337</f>
        <v>1447390</v>
      </c>
      <c r="G1338" s="79">
        <f>+D1338+E1338+F1338</f>
        <v>6617790</v>
      </c>
      <c r="H1338" s="79">
        <f>+C1338-D1338-E1338-F1338</f>
        <v>172000</v>
      </c>
      <c r="I1338" s="80">
        <f>+D1338/C1338*100</f>
        <v>0</v>
      </c>
      <c r="J1338" s="81">
        <f>+E1338/C1338*100</f>
        <v>76.14963054822019</v>
      </c>
      <c r="K1338" s="81">
        <f>+F1338/C1338*100</f>
        <v>21.317154138787796</v>
      </c>
      <c r="L1338" s="81">
        <f>+G1338/C1338*100</f>
        <v>97.46678468700799</v>
      </c>
      <c r="M1338" s="81">
        <f>+H1338/C1338*100</f>
        <v>2.533215312992007</v>
      </c>
      <c r="N1338" s="20"/>
      <c r="O1338" s="33"/>
      <c r="P1338" s="38"/>
      <c r="Q1338" s="33"/>
      <c r="R1338" s="38"/>
      <c r="S1338" s="41"/>
      <c r="T1338" s="2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</row>
    <row r="1339" spans="1:44" ht="18.75">
      <c r="A1339" s="49"/>
      <c r="B1339" s="62" t="s">
        <v>21</v>
      </c>
      <c r="C1339" s="78">
        <f>+'[2]สคร.9_26'!AN$338</f>
        <v>1222750</v>
      </c>
      <c r="D1339" s="78">
        <f>+'[2]สคร.9_26'!AO$338</f>
        <v>0</v>
      </c>
      <c r="E1339" s="78">
        <f>+'[2]สคร.9_26'!AP$338</f>
        <v>0</v>
      </c>
      <c r="F1339" s="78">
        <f>+'[2]สคร.9_26'!AQ$338</f>
        <v>1222750</v>
      </c>
      <c r="G1339" s="79">
        <f>+D1339+E1339+F1339</f>
        <v>1222750</v>
      </c>
      <c r="H1339" s="79">
        <f>+C1339-D1339-E1339-F1339</f>
        <v>0</v>
      </c>
      <c r="I1339" s="80">
        <f>+D1339/C1339*100</f>
        <v>0</v>
      </c>
      <c r="J1339" s="81">
        <f>+E1339/C1339*100</f>
        <v>0</v>
      </c>
      <c r="K1339" s="81">
        <f>+F1339/C1339*100</f>
        <v>100</v>
      </c>
      <c r="L1339" s="81">
        <f>+G1339/C1339*100</f>
        <v>100</v>
      </c>
      <c r="M1339" s="81">
        <f>+H1339/C1339*100</f>
        <v>0</v>
      </c>
      <c r="N1339" s="20"/>
      <c r="O1339" s="33"/>
      <c r="P1339" s="38"/>
      <c r="Q1339" s="33"/>
      <c r="R1339" s="38"/>
      <c r="S1339" s="41"/>
      <c r="T1339" s="2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</row>
    <row r="1340" spans="1:44" ht="18.75">
      <c r="A1340" s="49"/>
      <c r="B1340" s="64" t="s">
        <v>13</v>
      </c>
      <c r="C1340" s="108">
        <f aca="true" t="shared" si="641" ref="C1340:H1340">SUM(C1337:C1339)</f>
        <v>11993920</v>
      </c>
      <c r="D1340" s="108">
        <f t="shared" si="641"/>
        <v>0</v>
      </c>
      <c r="E1340" s="108">
        <f t="shared" si="641"/>
        <v>5199157.17</v>
      </c>
      <c r="F1340" s="108">
        <f t="shared" si="641"/>
        <v>3984793.89</v>
      </c>
      <c r="G1340" s="108">
        <f t="shared" si="641"/>
        <v>9183951.06</v>
      </c>
      <c r="H1340" s="108">
        <f t="shared" si="641"/>
        <v>2809968.94</v>
      </c>
      <c r="I1340" s="108">
        <f>+D1340/C1340*100</f>
        <v>0</v>
      </c>
      <c r="J1340" s="108">
        <f>+E1340/C1340*100</f>
        <v>43.348272874923296</v>
      </c>
      <c r="K1340" s="108">
        <f>+F1340/C1340*100</f>
        <v>33.22344896414183</v>
      </c>
      <c r="L1340" s="108">
        <f>+G1340/C1340*100</f>
        <v>76.57172183906513</v>
      </c>
      <c r="M1340" s="108">
        <f>+H1340/C1340*100</f>
        <v>23.428278160934873</v>
      </c>
      <c r="N1340" s="20"/>
      <c r="O1340" s="16"/>
      <c r="P1340" s="42"/>
      <c r="Q1340" s="16"/>
      <c r="R1340" s="16"/>
      <c r="S1340" s="33"/>
      <c r="T1340" s="36"/>
      <c r="U1340" s="36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</row>
    <row r="1341" spans="1:44" ht="18.75">
      <c r="A1341" s="49"/>
      <c r="B1341" s="17" t="s">
        <v>133</v>
      </c>
      <c r="C1341" s="70"/>
      <c r="D1341" s="70"/>
      <c r="E1341" s="70"/>
      <c r="F1341" s="70"/>
      <c r="G1341" s="72"/>
      <c r="H1341" s="72"/>
      <c r="I1341" s="73"/>
      <c r="J1341" s="72"/>
      <c r="K1341" s="72"/>
      <c r="L1341" s="72"/>
      <c r="M1341" s="72"/>
      <c r="N1341" s="20"/>
      <c r="O1341" s="33"/>
      <c r="P1341" s="38"/>
      <c r="Q1341" s="33"/>
      <c r="R1341" s="38"/>
      <c r="S1341" s="34"/>
      <c r="T1341" s="34"/>
      <c r="U1341" s="34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</row>
    <row r="1342" spans="1:44" ht="18.75">
      <c r="A1342" s="49"/>
      <c r="B1342" s="43" t="s">
        <v>110</v>
      </c>
      <c r="C1342" s="74"/>
      <c r="D1342" s="74"/>
      <c r="E1342" s="74"/>
      <c r="F1342" s="74"/>
      <c r="G1342" s="76"/>
      <c r="H1342" s="76"/>
      <c r="I1342" s="77"/>
      <c r="J1342" s="76"/>
      <c r="K1342" s="76"/>
      <c r="L1342" s="76"/>
      <c r="M1342" s="76"/>
      <c r="N1342" s="20"/>
      <c r="O1342" s="33"/>
      <c r="P1342" s="38"/>
      <c r="Q1342" s="33"/>
      <c r="R1342" s="38"/>
      <c r="S1342" s="34"/>
      <c r="T1342" s="34"/>
      <c r="U1342" s="34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</row>
    <row r="1343" spans="1:44" ht="18.75">
      <c r="A1343" s="49"/>
      <c r="B1343" s="60" t="s">
        <v>19</v>
      </c>
      <c r="C1343" s="78">
        <f>+'[2]สคร.9_26'!AN$354</f>
        <v>0</v>
      </c>
      <c r="D1343" s="78">
        <f>+'[2]สคร.9_26'!AO$354</f>
        <v>0</v>
      </c>
      <c r="E1343" s="78">
        <f>+'[2]สคร.9_26'!AP$354</f>
        <v>0</v>
      </c>
      <c r="F1343" s="78">
        <f>+'[2]สคร.9_26'!AQ$354</f>
        <v>0</v>
      </c>
      <c r="G1343" s="85">
        <f>+D1343+E1343+F1343</f>
        <v>0</v>
      </c>
      <c r="H1343" s="85">
        <f>+C1343-D1343-E1343-F1343</f>
        <v>0</v>
      </c>
      <c r="I1343" s="86" t="e">
        <f>+D1343/C1343*100</f>
        <v>#DIV/0!</v>
      </c>
      <c r="J1343" s="86" t="e">
        <f>+E1343/C1343*100</f>
        <v>#DIV/0!</v>
      </c>
      <c r="K1343" s="86" t="e">
        <f>+F1343/C1343*100</f>
        <v>#DIV/0!</v>
      </c>
      <c r="L1343" s="86" t="e">
        <f>+G1343/C1343*100</f>
        <v>#DIV/0!</v>
      </c>
      <c r="M1343" s="86" t="e">
        <f>+H1343/C1343*100</f>
        <v>#DIV/0!</v>
      </c>
      <c r="N1343" s="20"/>
      <c r="O1343" s="33"/>
      <c r="P1343" s="38"/>
      <c r="Q1343" s="33"/>
      <c r="R1343" s="38"/>
      <c r="S1343" s="34"/>
      <c r="T1343" s="34"/>
      <c r="U1343" s="34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</row>
    <row r="1344" spans="1:44" ht="18.75">
      <c r="A1344" s="49"/>
      <c r="B1344" s="64" t="s">
        <v>13</v>
      </c>
      <c r="C1344" s="82">
        <f aca="true" t="shared" si="642" ref="C1344:H1344">SUM(C1343:C1343)</f>
        <v>0</v>
      </c>
      <c r="D1344" s="82">
        <f t="shared" si="642"/>
        <v>0</v>
      </c>
      <c r="E1344" s="82">
        <f t="shared" si="642"/>
        <v>0</v>
      </c>
      <c r="F1344" s="82">
        <f t="shared" si="642"/>
        <v>0</v>
      </c>
      <c r="G1344" s="82">
        <f t="shared" si="642"/>
        <v>0</v>
      </c>
      <c r="H1344" s="82">
        <f t="shared" si="642"/>
        <v>0</v>
      </c>
      <c r="I1344" s="83" t="e">
        <f>+D1344/C1344*100</f>
        <v>#DIV/0!</v>
      </c>
      <c r="J1344" s="84" t="e">
        <f>+E1344/C1344*100</f>
        <v>#DIV/0!</v>
      </c>
      <c r="K1344" s="84" t="e">
        <f>+F1344/C1344*100</f>
        <v>#DIV/0!</v>
      </c>
      <c r="L1344" s="84" t="e">
        <f>+G1344/C1344*100</f>
        <v>#DIV/0!</v>
      </c>
      <c r="M1344" s="84" t="e">
        <f>+H1344/C1344*100</f>
        <v>#DIV/0!</v>
      </c>
      <c r="N1344" s="20"/>
      <c r="O1344" s="33"/>
      <c r="P1344" s="38"/>
      <c r="Q1344" s="33"/>
      <c r="R1344" s="38"/>
      <c r="S1344" s="34"/>
      <c r="T1344" s="34"/>
      <c r="U1344" s="34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</row>
    <row r="1345" spans="1:44" ht="18.75">
      <c r="A1345" s="49"/>
      <c r="B1345" s="43" t="s">
        <v>130</v>
      </c>
      <c r="C1345" s="74"/>
      <c r="D1345" s="74"/>
      <c r="E1345" s="74"/>
      <c r="F1345" s="74"/>
      <c r="G1345" s="76"/>
      <c r="H1345" s="76"/>
      <c r="I1345" s="77"/>
      <c r="J1345" s="76"/>
      <c r="K1345" s="76"/>
      <c r="L1345" s="76"/>
      <c r="M1345" s="76"/>
      <c r="N1345" s="20"/>
      <c r="O1345" s="33"/>
      <c r="P1345" s="38"/>
      <c r="Q1345" s="33"/>
      <c r="R1345" s="38"/>
      <c r="S1345" s="34"/>
      <c r="T1345" s="34"/>
      <c r="U1345" s="34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</row>
    <row r="1346" spans="1:44" ht="18.75">
      <c r="A1346" s="49"/>
      <c r="B1346" s="60" t="s">
        <v>19</v>
      </c>
      <c r="C1346" s="78">
        <f>+'[2]สคร.9_26'!AN$379</f>
        <v>0</v>
      </c>
      <c r="D1346" s="78">
        <f>+'[2]สคร.9_26'!AO$379</f>
        <v>0</v>
      </c>
      <c r="E1346" s="78">
        <f>+'[2]สคร.9_26'!AP$379</f>
        <v>0</v>
      </c>
      <c r="F1346" s="78">
        <f>+'[2]สคร.9_26'!AQ$379</f>
        <v>0</v>
      </c>
      <c r="G1346" s="85">
        <f>+D1346+E1346+F1346</f>
        <v>0</v>
      </c>
      <c r="H1346" s="85">
        <f>+C1346-D1346-E1346-F1346</f>
        <v>0</v>
      </c>
      <c r="I1346" s="86" t="e">
        <f>+D1346/C1346*100</f>
        <v>#DIV/0!</v>
      </c>
      <c r="J1346" s="81" t="e">
        <f>+E1346/C1346*100</f>
        <v>#DIV/0!</v>
      </c>
      <c r="K1346" s="81" t="e">
        <f>+F1346/C1346*100</f>
        <v>#DIV/0!</v>
      </c>
      <c r="L1346" s="81" t="e">
        <f>+G1346/C1346*100</f>
        <v>#DIV/0!</v>
      </c>
      <c r="M1346" s="81" t="e">
        <f>+H1346/C1346*100</f>
        <v>#DIV/0!</v>
      </c>
      <c r="N1346" s="20"/>
      <c r="O1346" s="33"/>
      <c r="P1346" s="38"/>
      <c r="Q1346" s="33"/>
      <c r="R1346" s="38"/>
      <c r="S1346" s="34"/>
      <c r="T1346" s="34"/>
      <c r="U1346" s="34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</row>
    <row r="1347" spans="1:44" ht="18.75">
      <c r="A1347" s="49"/>
      <c r="B1347" s="61" t="s">
        <v>20</v>
      </c>
      <c r="C1347" s="78">
        <f>+'[2]สคร.9_26'!AN$380</f>
        <v>0</v>
      </c>
      <c r="D1347" s="78">
        <f>+'[2]สคร.9_26'!AO$380</f>
        <v>0</v>
      </c>
      <c r="E1347" s="78">
        <f>+'[2]สคร.9_26'!AP$380</f>
        <v>0</v>
      </c>
      <c r="F1347" s="78">
        <f>+'[2]สคร.9_26'!AQ$380</f>
        <v>0</v>
      </c>
      <c r="G1347" s="79">
        <f>+D1347+E1347+F1347</f>
        <v>0</v>
      </c>
      <c r="H1347" s="79">
        <f>+C1347-D1347-E1347-F1347</f>
        <v>0</v>
      </c>
      <c r="I1347" s="80" t="e">
        <f>+D1347/C1347*100</f>
        <v>#DIV/0!</v>
      </c>
      <c r="J1347" s="81" t="e">
        <f>+E1347/C1347*100</f>
        <v>#DIV/0!</v>
      </c>
      <c r="K1347" s="81" t="e">
        <f>+F1347/C1347*100</f>
        <v>#DIV/0!</v>
      </c>
      <c r="L1347" s="81" t="e">
        <f>+G1347/C1347*100</f>
        <v>#DIV/0!</v>
      </c>
      <c r="M1347" s="81" t="e">
        <f>+H1347/C1347*100</f>
        <v>#DIV/0!</v>
      </c>
      <c r="N1347" s="20"/>
      <c r="O1347" s="33"/>
      <c r="P1347" s="38"/>
      <c r="Q1347" s="33"/>
      <c r="R1347" s="38"/>
      <c r="S1347" s="34"/>
      <c r="T1347" s="34"/>
      <c r="U1347" s="34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</row>
    <row r="1348" spans="1:44" ht="18.75">
      <c r="A1348" s="49"/>
      <c r="B1348" s="64" t="s">
        <v>13</v>
      </c>
      <c r="C1348" s="82">
        <f aca="true" t="shared" si="643" ref="C1348:H1348">SUM(C1346:C1347)</f>
        <v>0</v>
      </c>
      <c r="D1348" s="82">
        <f t="shared" si="643"/>
        <v>0</v>
      </c>
      <c r="E1348" s="82">
        <f t="shared" si="643"/>
        <v>0</v>
      </c>
      <c r="F1348" s="82">
        <f t="shared" si="643"/>
        <v>0</v>
      </c>
      <c r="G1348" s="82">
        <f t="shared" si="643"/>
        <v>0</v>
      </c>
      <c r="H1348" s="82">
        <f t="shared" si="643"/>
        <v>0</v>
      </c>
      <c r="I1348" s="83" t="e">
        <f>+D1348/C1348*100</f>
        <v>#DIV/0!</v>
      </c>
      <c r="J1348" s="84" t="e">
        <f>+E1348/C1348*100</f>
        <v>#DIV/0!</v>
      </c>
      <c r="K1348" s="84" t="e">
        <f>+F1348/C1348*100</f>
        <v>#DIV/0!</v>
      </c>
      <c r="L1348" s="84" t="e">
        <f>+G1348/C1348*100</f>
        <v>#DIV/0!</v>
      </c>
      <c r="M1348" s="84" t="e">
        <f>+H1348/C1348*100</f>
        <v>#DIV/0!</v>
      </c>
      <c r="N1348" s="20"/>
      <c r="O1348" s="33"/>
      <c r="P1348" s="38"/>
      <c r="Q1348" s="33"/>
      <c r="R1348" s="38"/>
      <c r="S1348" s="34"/>
      <c r="T1348" s="34"/>
      <c r="U1348" s="34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</row>
    <row r="1349" spans="1:44" ht="18.75">
      <c r="A1349" s="49"/>
      <c r="B1349" s="17" t="s">
        <v>128</v>
      </c>
      <c r="C1349" s="88"/>
      <c r="D1349" s="88"/>
      <c r="E1349" s="88"/>
      <c r="F1349" s="88"/>
      <c r="G1349" s="89"/>
      <c r="H1349" s="89"/>
      <c r="I1349" s="90"/>
      <c r="J1349" s="89"/>
      <c r="K1349" s="89"/>
      <c r="L1349" s="89"/>
      <c r="M1349" s="89"/>
      <c r="N1349" s="20"/>
      <c r="O1349" s="33"/>
      <c r="P1349" s="38"/>
      <c r="Q1349" s="33"/>
      <c r="R1349" s="38"/>
      <c r="S1349" s="34"/>
      <c r="T1349" s="34"/>
      <c r="U1349" s="34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</row>
    <row r="1350" spans="1:44" ht="18.75">
      <c r="A1350" s="49"/>
      <c r="B1350" s="43" t="s">
        <v>129</v>
      </c>
      <c r="C1350" s="91"/>
      <c r="D1350" s="91"/>
      <c r="E1350" s="91"/>
      <c r="F1350" s="91"/>
      <c r="G1350" s="92"/>
      <c r="H1350" s="92"/>
      <c r="I1350" s="93"/>
      <c r="J1350" s="92"/>
      <c r="K1350" s="92"/>
      <c r="L1350" s="92"/>
      <c r="M1350" s="92"/>
      <c r="N1350" s="20"/>
      <c r="O1350" s="33"/>
      <c r="P1350" s="38"/>
      <c r="Q1350" s="33"/>
      <c r="R1350" s="38"/>
      <c r="S1350" s="34"/>
      <c r="T1350" s="34"/>
      <c r="U1350" s="34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</row>
    <row r="1351" spans="1:44" ht="18.75">
      <c r="A1351" s="49"/>
      <c r="B1351" s="66" t="s">
        <v>18</v>
      </c>
      <c r="C1351" s="94">
        <f>+'[2]สคร.9_26'!AN$402</f>
        <v>4542700</v>
      </c>
      <c r="D1351" s="94">
        <f>+'[2]สคร.9_26'!AO$402</f>
        <v>0</v>
      </c>
      <c r="E1351" s="94">
        <f>+'[2]สคร.9_26'!AP$402</f>
        <v>0</v>
      </c>
      <c r="F1351" s="94">
        <f>+'[2]สคร.9_26'!AQ$402</f>
        <v>3026800</v>
      </c>
      <c r="G1351" s="95">
        <f>+D1351+E1351+F1351</f>
        <v>3026800</v>
      </c>
      <c r="H1351" s="95">
        <f>+C1351-D1351-E1351-F1351</f>
        <v>1515900</v>
      </c>
      <c r="I1351" s="96">
        <f>+D1351/C1351*100</f>
        <v>0</v>
      </c>
      <c r="J1351" s="95">
        <f>+E1351/C1351*100</f>
        <v>0</v>
      </c>
      <c r="K1351" s="95">
        <f>+F1351/C1351*100</f>
        <v>66.62997776652652</v>
      </c>
      <c r="L1351" s="95">
        <f>+G1351/C1351*100</f>
        <v>66.62997776652652</v>
      </c>
      <c r="M1351" s="95">
        <f>+H1351/C1351*100</f>
        <v>33.370022233473485</v>
      </c>
      <c r="N1351" s="20"/>
      <c r="O1351" s="33"/>
      <c r="P1351" s="38"/>
      <c r="Q1351" s="33"/>
      <c r="R1351" s="38"/>
      <c r="S1351" s="41"/>
      <c r="T1351" s="2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</row>
    <row r="1352" spans="1:44" ht="18.75">
      <c r="A1352" s="49"/>
      <c r="B1352" s="62" t="s">
        <v>19</v>
      </c>
      <c r="C1352" s="97">
        <f>+'[2]สคร.9_26'!AN$403</f>
        <v>821900</v>
      </c>
      <c r="D1352" s="97">
        <f>+'[2]สคร.9_26'!AO$403</f>
        <v>0</v>
      </c>
      <c r="E1352" s="97">
        <f>+'[2]สคร.9_26'!AP$403</f>
        <v>0</v>
      </c>
      <c r="F1352" s="97">
        <f>+'[2]สคร.9_26'!AQ$403</f>
        <v>213133.28</v>
      </c>
      <c r="G1352" s="98">
        <f>+D1352+E1352+F1352</f>
        <v>213133.28</v>
      </c>
      <c r="H1352" s="98">
        <f>+C1352-D1352-E1352-F1352</f>
        <v>608766.72</v>
      </c>
      <c r="I1352" s="80">
        <f>+D1352/C1352*100</f>
        <v>0</v>
      </c>
      <c r="J1352" s="98">
        <f>+E1352/C1352*100</f>
        <v>0</v>
      </c>
      <c r="K1352" s="98">
        <f>+F1352/C1352*100</f>
        <v>25.931777588514414</v>
      </c>
      <c r="L1352" s="98">
        <f>+G1352/C1352*100</f>
        <v>25.931777588514414</v>
      </c>
      <c r="M1352" s="98">
        <f>+H1352/C1352*100</f>
        <v>74.06822241148558</v>
      </c>
      <c r="N1352" s="20"/>
      <c r="O1352" s="16"/>
      <c r="P1352" s="42"/>
      <c r="Q1352" s="16"/>
      <c r="R1352" s="16"/>
      <c r="S1352" s="33"/>
      <c r="T1352" s="36"/>
      <c r="U1352" s="36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</row>
    <row r="1353" spans="1:44" ht="18.75">
      <c r="A1353" s="49"/>
      <c r="B1353" s="65" t="s">
        <v>13</v>
      </c>
      <c r="C1353" s="82">
        <f aca="true" t="shared" si="644" ref="C1353:H1353">SUM(C1351:C1352)</f>
        <v>5364600</v>
      </c>
      <c r="D1353" s="82">
        <f t="shared" si="644"/>
        <v>0</v>
      </c>
      <c r="E1353" s="82">
        <f t="shared" si="644"/>
        <v>0</v>
      </c>
      <c r="F1353" s="82">
        <f t="shared" si="644"/>
        <v>3239933.28</v>
      </c>
      <c r="G1353" s="82">
        <f t="shared" si="644"/>
        <v>3239933.28</v>
      </c>
      <c r="H1353" s="82">
        <f t="shared" si="644"/>
        <v>2124666.7199999997</v>
      </c>
      <c r="I1353" s="99">
        <f>+D1353/C1353*100</f>
        <v>0</v>
      </c>
      <c r="J1353" s="100">
        <f>+E1353/C1353*100</f>
        <v>0</v>
      </c>
      <c r="K1353" s="100">
        <f>+F1353/C1353*100</f>
        <v>60.3946851582597</v>
      </c>
      <c r="L1353" s="100">
        <f>+G1353/C1353*100</f>
        <v>60.3946851582597</v>
      </c>
      <c r="M1353" s="100">
        <f>+H1353/C1353*100</f>
        <v>39.60531484174029</v>
      </c>
      <c r="N1353" s="20"/>
      <c r="O1353" s="16"/>
      <c r="P1353" s="42"/>
      <c r="Q1353" s="16"/>
      <c r="R1353" s="16"/>
      <c r="S1353" s="33"/>
      <c r="T1353" s="36"/>
      <c r="U1353" s="36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</row>
    <row r="1354" spans="1:44" ht="19.5" thickBot="1">
      <c r="A1354" s="49"/>
      <c r="B1354" s="18" t="s">
        <v>132</v>
      </c>
      <c r="C1354" s="101"/>
      <c r="D1354" s="101"/>
      <c r="E1354" s="101"/>
      <c r="F1354" s="101"/>
      <c r="G1354" s="102"/>
      <c r="H1354" s="102"/>
      <c r="I1354" s="103"/>
      <c r="J1354" s="102"/>
      <c r="K1354" s="102"/>
      <c r="L1354" s="102"/>
      <c r="M1354" s="102"/>
      <c r="N1354" s="20"/>
      <c r="O1354" s="16"/>
      <c r="P1354" s="42"/>
      <c r="Q1354" s="16"/>
      <c r="R1354" s="16"/>
      <c r="S1354" s="33"/>
      <c r="T1354" s="36"/>
      <c r="U1354" s="36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</row>
    <row r="1355" spans="1:44" ht="19.5" thickTop="1">
      <c r="A1355" s="50"/>
      <c r="B1355" s="60" t="s">
        <v>18</v>
      </c>
      <c r="C1355" s="78">
        <f aca="true" t="shared" si="645" ref="C1355:H1355">+C1351</f>
        <v>4542700</v>
      </c>
      <c r="D1355" s="78">
        <f t="shared" si="645"/>
        <v>0</v>
      </c>
      <c r="E1355" s="78">
        <f t="shared" si="645"/>
        <v>0</v>
      </c>
      <c r="F1355" s="78">
        <f t="shared" si="645"/>
        <v>3026800</v>
      </c>
      <c r="G1355" s="78">
        <f t="shared" si="645"/>
        <v>3026800</v>
      </c>
      <c r="H1355" s="78">
        <f t="shared" si="645"/>
        <v>1515900</v>
      </c>
      <c r="I1355" s="86">
        <f aca="true" t="shared" si="646" ref="I1355:I1360">+D1355/C1355*100</f>
        <v>0</v>
      </c>
      <c r="J1355" s="81">
        <f aca="true" t="shared" si="647" ref="J1355:J1360">+E1355/C1355*100</f>
        <v>0</v>
      </c>
      <c r="K1355" s="81">
        <f aca="true" t="shared" si="648" ref="K1355:K1360">+F1355/C1355*100</f>
        <v>66.62997776652652</v>
      </c>
      <c r="L1355" s="81">
        <f aca="true" t="shared" si="649" ref="L1355:L1360">+G1355/C1355*100</f>
        <v>66.62997776652652</v>
      </c>
      <c r="M1355" s="81">
        <f aca="true" t="shared" si="650" ref="M1355:M1360">+H1355/C1355*100</f>
        <v>33.370022233473485</v>
      </c>
      <c r="N1355" s="20"/>
      <c r="O1355" s="16"/>
      <c r="P1355" s="42"/>
      <c r="Q1355" s="16"/>
      <c r="R1355" s="16"/>
      <c r="S1355" s="33"/>
      <c r="T1355" s="36"/>
      <c r="U1355" s="36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</row>
    <row r="1356" spans="1:44" ht="18.75">
      <c r="A1356" s="49"/>
      <c r="B1356" s="62" t="s">
        <v>19</v>
      </c>
      <c r="C1356" s="97">
        <f aca="true" t="shared" si="651" ref="C1356:H1356">+C1330+C1337+C1343+C1346+C1352</f>
        <v>8047680</v>
      </c>
      <c r="D1356" s="97">
        <f t="shared" si="651"/>
        <v>0</v>
      </c>
      <c r="E1356" s="97">
        <f t="shared" si="651"/>
        <v>59136.17</v>
      </c>
      <c r="F1356" s="97">
        <f t="shared" si="651"/>
        <v>2913396.92</v>
      </c>
      <c r="G1356" s="97">
        <f t="shared" si="651"/>
        <v>2972533.09</v>
      </c>
      <c r="H1356" s="97">
        <f t="shared" si="651"/>
        <v>5075146.909999999</v>
      </c>
      <c r="I1356" s="86">
        <f t="shared" si="646"/>
        <v>0</v>
      </c>
      <c r="J1356" s="81">
        <f t="shared" si="647"/>
        <v>0.7348225824088432</v>
      </c>
      <c r="K1356" s="81">
        <f t="shared" si="648"/>
        <v>36.2016993717444</v>
      </c>
      <c r="L1356" s="81">
        <f t="shared" si="649"/>
        <v>36.93652195415324</v>
      </c>
      <c r="M1356" s="81">
        <f t="shared" si="650"/>
        <v>63.06347804584674</v>
      </c>
      <c r="N1356" s="20"/>
      <c r="O1356" s="16"/>
      <c r="P1356" s="42"/>
      <c r="Q1356" s="16"/>
      <c r="R1356" s="16"/>
      <c r="S1356" s="33"/>
      <c r="T1356" s="36"/>
      <c r="U1356" s="36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</row>
    <row r="1357" spans="1:44" ht="18.75">
      <c r="A1357" s="49"/>
      <c r="B1357" s="61" t="s">
        <v>20</v>
      </c>
      <c r="C1357" s="104">
        <f aca="true" t="shared" si="652" ref="C1357:H1357">+C1331+C1338+C1347</f>
        <v>12588890</v>
      </c>
      <c r="D1357" s="104">
        <f t="shared" si="652"/>
        <v>0</v>
      </c>
      <c r="E1357" s="104">
        <f t="shared" si="652"/>
        <v>7462500</v>
      </c>
      <c r="F1357" s="104">
        <f t="shared" si="652"/>
        <v>1795290</v>
      </c>
      <c r="G1357" s="104">
        <f t="shared" si="652"/>
        <v>9257790</v>
      </c>
      <c r="H1357" s="104">
        <f t="shared" si="652"/>
        <v>3331100</v>
      </c>
      <c r="I1357" s="104">
        <f t="shared" si="646"/>
        <v>0</v>
      </c>
      <c r="J1357" s="104">
        <f t="shared" si="647"/>
        <v>59.278459022201325</v>
      </c>
      <c r="K1357" s="104">
        <f t="shared" si="648"/>
        <v>14.260907832223493</v>
      </c>
      <c r="L1357" s="104">
        <f t="shared" si="649"/>
        <v>73.53936685442481</v>
      </c>
      <c r="M1357" s="104">
        <f t="shared" si="650"/>
        <v>26.460633145575187</v>
      </c>
      <c r="N1357" s="20"/>
      <c r="O1357" s="16"/>
      <c r="P1357" s="42"/>
      <c r="Q1357" s="16"/>
      <c r="R1357" s="16"/>
      <c r="S1357" s="33"/>
      <c r="T1357" s="36"/>
      <c r="U1357" s="36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</row>
    <row r="1358" spans="1:44" ht="18.75">
      <c r="A1358" s="49"/>
      <c r="B1358" s="62" t="s">
        <v>21</v>
      </c>
      <c r="C1358" s="97">
        <f aca="true" t="shared" si="653" ref="C1358:H1358">+C1332+C1339</f>
        <v>6253350</v>
      </c>
      <c r="D1358" s="97">
        <f t="shared" si="653"/>
        <v>0</v>
      </c>
      <c r="E1358" s="97">
        <f t="shared" si="653"/>
        <v>0</v>
      </c>
      <c r="F1358" s="97">
        <f t="shared" si="653"/>
        <v>3626010.65</v>
      </c>
      <c r="G1358" s="97">
        <f t="shared" si="653"/>
        <v>3626010.65</v>
      </c>
      <c r="H1358" s="97">
        <f t="shared" si="653"/>
        <v>2627339.35</v>
      </c>
      <c r="I1358" s="86">
        <f t="shared" si="646"/>
        <v>0</v>
      </c>
      <c r="J1358" s="81">
        <f t="shared" si="647"/>
        <v>0</v>
      </c>
      <c r="K1358" s="81">
        <f t="shared" si="648"/>
        <v>57.98509039155013</v>
      </c>
      <c r="L1358" s="81">
        <f t="shared" si="649"/>
        <v>57.98509039155013</v>
      </c>
      <c r="M1358" s="81">
        <f t="shared" si="650"/>
        <v>42.01490960844988</v>
      </c>
      <c r="N1358" s="20"/>
      <c r="O1358" s="16"/>
      <c r="P1358" s="42"/>
      <c r="Q1358" s="16"/>
      <c r="R1358" s="16"/>
      <c r="S1358" s="33"/>
      <c r="T1358" s="36"/>
      <c r="U1358" s="36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</row>
    <row r="1359" spans="1:44" ht="18.75">
      <c r="A1359" s="49"/>
      <c r="B1359" s="67" t="s">
        <v>22</v>
      </c>
      <c r="C1359" s="105">
        <f aca="true" t="shared" si="654" ref="C1359:H1359">+C1333</f>
        <v>0</v>
      </c>
      <c r="D1359" s="105">
        <f t="shared" si="654"/>
        <v>0</v>
      </c>
      <c r="E1359" s="105">
        <f t="shared" si="654"/>
        <v>0</v>
      </c>
      <c r="F1359" s="105">
        <f t="shared" si="654"/>
        <v>0</v>
      </c>
      <c r="G1359" s="105">
        <f t="shared" si="654"/>
        <v>0</v>
      </c>
      <c r="H1359" s="105">
        <f t="shared" si="654"/>
        <v>0</v>
      </c>
      <c r="I1359" s="86" t="e">
        <f t="shared" si="646"/>
        <v>#DIV/0!</v>
      </c>
      <c r="J1359" s="81" t="e">
        <f t="shared" si="647"/>
        <v>#DIV/0!</v>
      </c>
      <c r="K1359" s="81" t="e">
        <f t="shared" si="648"/>
        <v>#DIV/0!</v>
      </c>
      <c r="L1359" s="81" t="e">
        <f t="shared" si="649"/>
        <v>#DIV/0!</v>
      </c>
      <c r="M1359" s="81" t="e">
        <f t="shared" si="650"/>
        <v>#DIV/0!</v>
      </c>
      <c r="N1359" s="20"/>
      <c r="O1359" s="33"/>
      <c r="P1359" s="38"/>
      <c r="Q1359" s="33"/>
      <c r="R1359" s="38"/>
      <c r="S1359" s="34"/>
      <c r="T1359" s="34"/>
      <c r="U1359" s="34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</row>
    <row r="1360" spans="1:44" ht="19.5" thickBot="1">
      <c r="A1360" s="109"/>
      <c r="B1360" s="68" t="s">
        <v>14</v>
      </c>
      <c r="C1360" s="106">
        <f aca="true" t="shared" si="655" ref="C1360:H1360">SUM(C1355:C1359)</f>
        <v>31432620</v>
      </c>
      <c r="D1360" s="106">
        <f t="shared" si="655"/>
        <v>0</v>
      </c>
      <c r="E1360" s="106">
        <f t="shared" si="655"/>
        <v>7521636.17</v>
      </c>
      <c r="F1360" s="106">
        <f t="shared" si="655"/>
        <v>11361497.57</v>
      </c>
      <c r="G1360" s="106">
        <f t="shared" si="655"/>
        <v>18883133.74</v>
      </c>
      <c r="H1360" s="106">
        <f t="shared" si="655"/>
        <v>12549486.26</v>
      </c>
      <c r="I1360" s="106">
        <f t="shared" si="646"/>
        <v>0</v>
      </c>
      <c r="J1360" s="106">
        <f t="shared" si="647"/>
        <v>23.929396181419175</v>
      </c>
      <c r="K1360" s="106">
        <f t="shared" si="648"/>
        <v>36.145563335159466</v>
      </c>
      <c r="L1360" s="107">
        <f t="shared" si="649"/>
        <v>60.07495951657863</v>
      </c>
      <c r="M1360" s="106">
        <f t="shared" si="650"/>
        <v>39.92504048342136</v>
      </c>
      <c r="N1360" s="20"/>
      <c r="O1360" s="33"/>
      <c r="P1360" s="38"/>
      <c r="Q1360" s="33"/>
      <c r="R1360" s="38"/>
      <c r="S1360" s="34"/>
      <c r="T1360" s="34"/>
      <c r="U1360" s="34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</row>
    <row r="1361" spans="1:44" ht="19.5" thickTop="1">
      <c r="A1361" s="69" t="s">
        <v>39</v>
      </c>
      <c r="B1361" s="17" t="s">
        <v>42</v>
      </c>
      <c r="C1361" s="71"/>
      <c r="D1361" s="71"/>
      <c r="E1361" s="71"/>
      <c r="F1361" s="71"/>
      <c r="G1361" s="72"/>
      <c r="H1361" s="72"/>
      <c r="I1361" s="73"/>
      <c r="J1361" s="72"/>
      <c r="K1361" s="72"/>
      <c r="L1361" s="72"/>
      <c r="M1361" s="58"/>
      <c r="N1361" s="20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</row>
    <row r="1362" spans="1:44" ht="18.75">
      <c r="A1362" s="48" t="s">
        <v>82</v>
      </c>
      <c r="B1362" s="43" t="s">
        <v>108</v>
      </c>
      <c r="C1362" s="75"/>
      <c r="D1362" s="75"/>
      <c r="E1362" s="75"/>
      <c r="F1362" s="75"/>
      <c r="G1362" s="76"/>
      <c r="H1362" s="76"/>
      <c r="I1362" s="77"/>
      <c r="J1362" s="76"/>
      <c r="K1362" s="76"/>
      <c r="L1362" s="76"/>
      <c r="M1362" s="59"/>
      <c r="N1362" s="20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</row>
    <row r="1363" spans="1:44" ht="18.75">
      <c r="A1363" s="55" t="s">
        <v>72</v>
      </c>
      <c r="B1363" s="60" t="s">
        <v>19</v>
      </c>
      <c r="C1363" s="78">
        <f>+'[2]สคร.10_34'!V$281</f>
        <v>8725300</v>
      </c>
      <c r="D1363" s="78">
        <f>+'[2]สคร.10_34'!W$281</f>
        <v>0</v>
      </c>
      <c r="E1363" s="78">
        <f>+'[2]สคร.10_34'!X$281</f>
        <v>9908.2</v>
      </c>
      <c r="F1363" s="78">
        <f>+'[2]สคร.10_34'!Y$281</f>
        <v>4305313.57</v>
      </c>
      <c r="G1363" s="85">
        <f>+D1363+E1363+F1363</f>
        <v>4315221.7700000005</v>
      </c>
      <c r="H1363" s="81">
        <f>+C1363-D1363-E1363-F1363</f>
        <v>4410078.23</v>
      </c>
      <c r="I1363" s="86">
        <f>+D1363/C1363*100</f>
        <v>0</v>
      </c>
      <c r="J1363" s="81">
        <f>+E1363/C1363*100</f>
        <v>0.11355712697557678</v>
      </c>
      <c r="K1363" s="98">
        <f>+F1363/C1363*100</f>
        <v>49.34287153450311</v>
      </c>
      <c r="L1363" s="81">
        <f>+G1363/C1363*100</f>
        <v>49.4564286614787</v>
      </c>
      <c r="M1363" s="81">
        <f>+H1363/C1363*100</f>
        <v>50.54357133852132</v>
      </c>
      <c r="N1363" s="39"/>
      <c r="O1363" s="40"/>
      <c r="P1363" s="40"/>
      <c r="Q1363" s="40"/>
      <c r="R1363" s="40"/>
      <c r="S1363" s="41"/>
      <c r="T1363" s="41"/>
      <c r="U1363" s="41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</row>
    <row r="1364" spans="1:44" ht="18.75">
      <c r="A1364" s="56" t="s">
        <v>83</v>
      </c>
      <c r="B1364" s="61" t="s">
        <v>20</v>
      </c>
      <c r="C1364" s="97">
        <f>+'[2]สคร.10_34'!V$282</f>
        <v>3065600</v>
      </c>
      <c r="D1364" s="97">
        <f>+'[2]สคร.10_34'!W$282</f>
        <v>0</v>
      </c>
      <c r="E1364" s="97">
        <f>+'[2]สคร.10_34'!X$282</f>
        <v>1088000</v>
      </c>
      <c r="F1364" s="97">
        <f>+'[2]สคร.10_34'!Y$282</f>
        <v>51600</v>
      </c>
      <c r="G1364" s="79">
        <f>+D1364+E1364+F1364</f>
        <v>1139600</v>
      </c>
      <c r="H1364" s="98">
        <f>+C1364-D1364-E1364-F1364</f>
        <v>1926000</v>
      </c>
      <c r="I1364" s="80">
        <f>+D1364/C1364*100</f>
        <v>0</v>
      </c>
      <c r="J1364" s="98">
        <f>+E1364/C1364*100</f>
        <v>35.49060542797495</v>
      </c>
      <c r="K1364" s="98">
        <f>+F1364/C1364*100</f>
        <v>1.6831941544885178</v>
      </c>
      <c r="L1364" s="98">
        <f>+G1364/C1364*100</f>
        <v>37.17379958246347</v>
      </c>
      <c r="M1364" s="98">
        <f>+H1364/C1364*100</f>
        <v>62.82620041753654</v>
      </c>
      <c r="N1364" s="39"/>
      <c r="O1364" s="40"/>
      <c r="P1364" s="40"/>
      <c r="Q1364" s="40"/>
      <c r="R1364" s="40"/>
      <c r="S1364" s="41"/>
      <c r="T1364" s="41"/>
      <c r="U1364" s="41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</row>
    <row r="1365" spans="1:44" ht="18.75">
      <c r="A1365" s="49"/>
      <c r="B1365" s="62" t="s">
        <v>21</v>
      </c>
      <c r="C1365" s="97">
        <f>+'[2]สคร.10_34'!V$283</f>
        <v>3594250</v>
      </c>
      <c r="D1365" s="97">
        <f>+'[2]สคร.10_34'!W$283</f>
        <v>0</v>
      </c>
      <c r="E1365" s="97">
        <f>+'[2]สคร.10_34'!X$283</f>
        <v>0</v>
      </c>
      <c r="F1365" s="97">
        <f>+'[2]สคร.10_34'!Y$283</f>
        <v>2247375</v>
      </c>
      <c r="G1365" s="79">
        <f>+D1365+E1365+F1365</f>
        <v>2247375</v>
      </c>
      <c r="H1365" s="98">
        <f>+C1365-D1365-E1365-F1365</f>
        <v>1346875</v>
      </c>
      <c r="I1365" s="80">
        <f>+D1365/C1365*100</f>
        <v>0</v>
      </c>
      <c r="J1365" s="98">
        <f>+E1365/C1365*100</f>
        <v>0</v>
      </c>
      <c r="K1365" s="98">
        <f>+F1365/C1365*100</f>
        <v>62.52695277178827</v>
      </c>
      <c r="L1365" s="98">
        <f>+G1365/C1365*100</f>
        <v>62.52695277178827</v>
      </c>
      <c r="M1365" s="98">
        <f>+H1365/C1365*100</f>
        <v>37.473047228211726</v>
      </c>
      <c r="N1365" s="39"/>
      <c r="O1365" s="40"/>
      <c r="P1365" s="40"/>
      <c r="Q1365" s="40"/>
      <c r="R1365" s="40"/>
      <c r="S1365" s="41"/>
      <c r="T1365" s="41"/>
      <c r="U1365" s="41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</row>
    <row r="1366" spans="1:44" ht="18.75">
      <c r="A1366" s="49"/>
      <c r="B1366" s="63" t="s">
        <v>22</v>
      </c>
      <c r="C1366" s="97">
        <f>+'[2]สคร.10_34'!V$284</f>
        <v>0</v>
      </c>
      <c r="D1366" s="97">
        <f>+'[2]สคร.10_34'!W$284</f>
        <v>0</v>
      </c>
      <c r="E1366" s="97">
        <f>+'[2]สคร.10_34'!X$284</f>
        <v>0</v>
      </c>
      <c r="F1366" s="97">
        <f>+'[2]สคร.10_34'!Y$284</f>
        <v>0</v>
      </c>
      <c r="G1366" s="79">
        <f>+D1366+E1366+F1366</f>
        <v>0</v>
      </c>
      <c r="H1366" s="98">
        <f>+C1366-D1366-E1366-F1366</f>
        <v>0</v>
      </c>
      <c r="I1366" s="80" t="e">
        <f>+D1366/C1366*100</f>
        <v>#DIV/0!</v>
      </c>
      <c r="J1366" s="98" t="e">
        <f>+E1366/C1366*100</f>
        <v>#DIV/0!</v>
      </c>
      <c r="K1366" s="98" t="e">
        <f>+F1366/C1366*100</f>
        <v>#DIV/0!</v>
      </c>
      <c r="L1366" s="98" t="e">
        <f>+G1366/C1366*100</f>
        <v>#DIV/0!</v>
      </c>
      <c r="M1366" s="98" t="e">
        <f>+H1366/C1366*100</f>
        <v>#DIV/0!</v>
      </c>
      <c r="N1366" s="39"/>
      <c r="O1366" s="40"/>
      <c r="P1366" s="40"/>
      <c r="Q1366" s="40"/>
      <c r="R1366" s="40"/>
      <c r="S1366" s="41"/>
      <c r="T1366" s="41"/>
      <c r="U1366" s="41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</row>
    <row r="1367" spans="1:44" ht="18.75">
      <c r="A1367" s="49"/>
      <c r="B1367" s="64" t="s">
        <v>13</v>
      </c>
      <c r="C1367" s="108">
        <f aca="true" t="shared" si="656" ref="C1367:H1367">SUM(C1363:C1366)</f>
        <v>15385150</v>
      </c>
      <c r="D1367" s="108">
        <f t="shared" si="656"/>
        <v>0</v>
      </c>
      <c r="E1367" s="108">
        <f t="shared" si="656"/>
        <v>1097908.2</v>
      </c>
      <c r="F1367" s="108">
        <f t="shared" si="656"/>
        <v>6604288.57</v>
      </c>
      <c r="G1367" s="108">
        <f t="shared" si="656"/>
        <v>7702196.7700000005</v>
      </c>
      <c r="H1367" s="108">
        <f t="shared" si="656"/>
        <v>7682953.23</v>
      </c>
      <c r="I1367" s="108">
        <f>+D1367/C1367*100</f>
        <v>0</v>
      </c>
      <c r="J1367" s="108">
        <f>+E1367/C1367*100</f>
        <v>7.136155318602679</v>
      </c>
      <c r="K1367" s="108">
        <f>+F1367/C1367*100</f>
        <v>42.92638401315554</v>
      </c>
      <c r="L1367" s="108">
        <f>+G1367/C1367*100</f>
        <v>50.062539331758224</v>
      </c>
      <c r="M1367" s="108">
        <f>+H1367/C1367*100</f>
        <v>49.937460668241776</v>
      </c>
      <c r="N1367" s="20"/>
      <c r="O1367" s="16"/>
      <c r="P1367" s="42"/>
      <c r="Q1367" s="16"/>
      <c r="R1367" s="16"/>
      <c r="S1367" s="25"/>
      <c r="T1367" s="24"/>
      <c r="U1367" s="24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</row>
    <row r="1368" spans="1:44" ht="18.75">
      <c r="A1368" s="49"/>
      <c r="B1368" s="17" t="s">
        <v>109</v>
      </c>
      <c r="C1368" s="71"/>
      <c r="D1368" s="71"/>
      <c r="E1368" s="71"/>
      <c r="F1368" s="71"/>
      <c r="G1368" s="72"/>
      <c r="H1368" s="72"/>
      <c r="I1368" s="73"/>
      <c r="J1368" s="72"/>
      <c r="K1368" s="72"/>
      <c r="L1368" s="72"/>
      <c r="M1368" s="72"/>
      <c r="N1368" s="20"/>
      <c r="O1368" s="33"/>
      <c r="P1368" s="38"/>
      <c r="Q1368" s="33"/>
      <c r="R1368" s="38"/>
      <c r="S1368" s="41"/>
      <c r="T1368" s="2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</row>
    <row r="1369" spans="1:44" ht="18.75">
      <c r="A1369" s="49"/>
      <c r="B1369" s="43" t="s">
        <v>107</v>
      </c>
      <c r="C1369" s="75"/>
      <c r="D1369" s="75"/>
      <c r="E1369" s="75"/>
      <c r="F1369" s="75"/>
      <c r="G1369" s="76"/>
      <c r="H1369" s="76"/>
      <c r="I1369" s="77"/>
      <c r="J1369" s="76"/>
      <c r="K1369" s="76"/>
      <c r="L1369" s="76"/>
      <c r="M1369" s="76"/>
      <c r="N1369" s="20"/>
      <c r="O1369" s="33"/>
      <c r="P1369" s="38"/>
      <c r="Q1369" s="33"/>
      <c r="R1369" s="38"/>
      <c r="S1369" s="41"/>
      <c r="T1369" s="2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</row>
    <row r="1370" spans="1:44" ht="18.75">
      <c r="A1370" s="49"/>
      <c r="B1370" s="60" t="s">
        <v>19</v>
      </c>
      <c r="C1370" s="78">
        <f>+'[2]สคร.10_34'!V$336</f>
        <v>6299950</v>
      </c>
      <c r="D1370" s="78">
        <f>+'[2]สคร.10_34'!W$336</f>
        <v>0</v>
      </c>
      <c r="E1370" s="78">
        <f>+'[2]สคร.10_34'!X$336</f>
        <v>0</v>
      </c>
      <c r="F1370" s="78">
        <f>+'[2]สคร.10_34'!Y$336</f>
        <v>3243878</v>
      </c>
      <c r="G1370" s="85">
        <f>+D1370+E1370+F1370</f>
        <v>3243878</v>
      </c>
      <c r="H1370" s="85">
        <f>+C1370-D1370-E1370-F1370</f>
        <v>3056072</v>
      </c>
      <c r="I1370" s="86">
        <f>+D1370/C1370*100</f>
        <v>0</v>
      </c>
      <c r="J1370" s="81">
        <f>+E1370/C1370*100</f>
        <v>0</v>
      </c>
      <c r="K1370" s="81">
        <f>+F1370/C1370*100</f>
        <v>51.49053563917174</v>
      </c>
      <c r="L1370" s="81">
        <f>+G1370/C1370*100</f>
        <v>51.49053563917174</v>
      </c>
      <c r="M1370" s="81">
        <f>+H1370/C1370*100</f>
        <v>48.50946436082826</v>
      </c>
      <c r="N1370" s="20"/>
      <c r="O1370" s="33"/>
      <c r="P1370" s="38"/>
      <c r="Q1370" s="33"/>
      <c r="R1370" s="38"/>
      <c r="S1370" s="41"/>
      <c r="T1370" s="2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</row>
    <row r="1371" spans="1:44" ht="18.75">
      <c r="A1371" s="49"/>
      <c r="B1371" s="61" t="s">
        <v>20</v>
      </c>
      <c r="C1371" s="78">
        <f>+'[2]สคร.10_34'!V$337</f>
        <v>610000</v>
      </c>
      <c r="D1371" s="78">
        <f>+'[2]สคร.10_34'!W$337</f>
        <v>0</v>
      </c>
      <c r="E1371" s="78">
        <f>+'[2]สคร.10_34'!X$337</f>
        <v>0</v>
      </c>
      <c r="F1371" s="78">
        <f>+'[2]สคร.10_34'!Y$337</f>
        <v>610000</v>
      </c>
      <c r="G1371" s="79">
        <f>+D1371+E1371+F1371</f>
        <v>610000</v>
      </c>
      <c r="H1371" s="79">
        <f>+C1371-D1371-E1371-F1371</f>
        <v>0</v>
      </c>
      <c r="I1371" s="80">
        <f>+D1371/C1371*100</f>
        <v>0</v>
      </c>
      <c r="J1371" s="81">
        <f>+E1371/C1371*100</f>
        <v>0</v>
      </c>
      <c r="K1371" s="81">
        <f>+F1371/C1371*100</f>
        <v>100</v>
      </c>
      <c r="L1371" s="81">
        <f>+G1371/C1371*100</f>
        <v>100</v>
      </c>
      <c r="M1371" s="81">
        <f>+H1371/C1371*100</f>
        <v>0</v>
      </c>
      <c r="N1371" s="20"/>
      <c r="O1371" s="33"/>
      <c r="P1371" s="38"/>
      <c r="Q1371" s="33"/>
      <c r="R1371" s="38"/>
      <c r="S1371" s="41"/>
      <c r="T1371" s="2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</row>
    <row r="1372" spans="1:44" ht="18.75">
      <c r="A1372" s="49"/>
      <c r="B1372" s="62" t="s">
        <v>21</v>
      </c>
      <c r="C1372" s="78">
        <f>+'[2]สคร.10_34'!V$338</f>
        <v>1268750</v>
      </c>
      <c r="D1372" s="78">
        <f>+'[2]สคร.10_34'!W$338</f>
        <v>0</v>
      </c>
      <c r="E1372" s="78">
        <f>+'[2]สคร.10_34'!X$338</f>
        <v>0</v>
      </c>
      <c r="F1372" s="78">
        <f>+'[2]สคร.10_34'!Y$338</f>
        <v>0</v>
      </c>
      <c r="G1372" s="79">
        <f>+D1372+E1372+F1372</f>
        <v>0</v>
      </c>
      <c r="H1372" s="79">
        <f>+C1372-D1372-E1372-F1372</f>
        <v>1268750</v>
      </c>
      <c r="I1372" s="80">
        <f>+D1372/C1372*100</f>
        <v>0</v>
      </c>
      <c r="J1372" s="81">
        <f>+E1372/C1372*100</f>
        <v>0</v>
      </c>
      <c r="K1372" s="81">
        <f>+F1372/C1372*100</f>
        <v>0</v>
      </c>
      <c r="L1372" s="81">
        <f>+G1372/C1372*100</f>
        <v>0</v>
      </c>
      <c r="M1372" s="81">
        <f>+H1372/C1372*100</f>
        <v>100</v>
      </c>
      <c r="N1372" s="20"/>
      <c r="O1372" s="33"/>
      <c r="P1372" s="38"/>
      <c r="Q1372" s="33"/>
      <c r="R1372" s="38"/>
      <c r="S1372" s="41"/>
      <c r="T1372" s="2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</row>
    <row r="1373" spans="1:44" ht="18.75">
      <c r="A1373" s="49"/>
      <c r="B1373" s="64" t="s">
        <v>13</v>
      </c>
      <c r="C1373" s="108">
        <f aca="true" t="shared" si="657" ref="C1373:H1373">SUM(C1370:C1372)</f>
        <v>8178700</v>
      </c>
      <c r="D1373" s="108">
        <f t="shared" si="657"/>
        <v>0</v>
      </c>
      <c r="E1373" s="108">
        <f t="shared" si="657"/>
        <v>0</v>
      </c>
      <c r="F1373" s="108">
        <f t="shared" si="657"/>
        <v>3853878</v>
      </c>
      <c r="G1373" s="108">
        <f t="shared" si="657"/>
        <v>3853878</v>
      </c>
      <c r="H1373" s="108">
        <f t="shared" si="657"/>
        <v>4324822</v>
      </c>
      <c r="I1373" s="108">
        <f>+D1373/C1373*100</f>
        <v>0</v>
      </c>
      <c r="J1373" s="108">
        <f>+E1373/C1373*100</f>
        <v>0</v>
      </c>
      <c r="K1373" s="108">
        <f>+F1373/C1373*100</f>
        <v>47.12091163632362</v>
      </c>
      <c r="L1373" s="108">
        <f>+G1373/C1373*100</f>
        <v>47.12091163632362</v>
      </c>
      <c r="M1373" s="108">
        <f>+H1373/C1373*100</f>
        <v>52.879088363676374</v>
      </c>
      <c r="N1373" s="20"/>
      <c r="O1373" s="16"/>
      <c r="P1373" s="42"/>
      <c r="Q1373" s="16"/>
      <c r="R1373" s="16"/>
      <c r="S1373" s="33"/>
      <c r="T1373" s="36"/>
      <c r="U1373" s="36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</row>
    <row r="1374" spans="1:44" ht="18.75">
      <c r="A1374" s="49"/>
      <c r="B1374" s="17" t="s">
        <v>133</v>
      </c>
      <c r="C1374" s="70"/>
      <c r="D1374" s="70"/>
      <c r="E1374" s="70"/>
      <c r="F1374" s="70"/>
      <c r="G1374" s="72"/>
      <c r="H1374" s="72"/>
      <c r="I1374" s="73"/>
      <c r="J1374" s="72"/>
      <c r="K1374" s="72"/>
      <c r="L1374" s="72"/>
      <c r="M1374" s="72"/>
      <c r="N1374" s="20"/>
      <c r="O1374" s="33"/>
      <c r="P1374" s="38"/>
      <c r="Q1374" s="33"/>
      <c r="R1374" s="38"/>
      <c r="S1374" s="34"/>
      <c r="T1374" s="34"/>
      <c r="U1374" s="34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</row>
    <row r="1375" spans="1:44" ht="18.75">
      <c r="A1375" s="49"/>
      <c r="B1375" s="43" t="s">
        <v>110</v>
      </c>
      <c r="C1375" s="74"/>
      <c r="D1375" s="74"/>
      <c r="E1375" s="74"/>
      <c r="F1375" s="74"/>
      <c r="G1375" s="76"/>
      <c r="H1375" s="76"/>
      <c r="I1375" s="77"/>
      <c r="J1375" s="76"/>
      <c r="K1375" s="76"/>
      <c r="L1375" s="76"/>
      <c r="M1375" s="76"/>
      <c r="N1375" s="20"/>
      <c r="O1375" s="33"/>
      <c r="P1375" s="38"/>
      <c r="Q1375" s="33"/>
      <c r="R1375" s="38"/>
      <c r="S1375" s="34"/>
      <c r="T1375" s="34"/>
      <c r="U1375" s="34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</row>
    <row r="1376" spans="1:44" ht="18.75">
      <c r="A1376" s="49"/>
      <c r="B1376" s="60" t="s">
        <v>19</v>
      </c>
      <c r="C1376" s="78">
        <f>+'[2]สคร.10_34'!V$354</f>
        <v>0</v>
      </c>
      <c r="D1376" s="78">
        <f>+'[2]สคร.10_34'!W$354</f>
        <v>0</v>
      </c>
      <c r="E1376" s="78">
        <f>+'[2]สคร.10_34'!X$354</f>
        <v>0</v>
      </c>
      <c r="F1376" s="78">
        <f>+'[2]สคร.10_34'!Y$354</f>
        <v>0</v>
      </c>
      <c r="G1376" s="85">
        <f>+D1376+E1376+F1376</f>
        <v>0</v>
      </c>
      <c r="H1376" s="85">
        <f>+C1376-D1376-E1376-F1376</f>
        <v>0</v>
      </c>
      <c r="I1376" s="86" t="e">
        <f>+D1376/C1376*100</f>
        <v>#DIV/0!</v>
      </c>
      <c r="J1376" s="86" t="e">
        <f>+E1376/C1376*100</f>
        <v>#DIV/0!</v>
      </c>
      <c r="K1376" s="86" t="e">
        <f>+F1376/C1376*100</f>
        <v>#DIV/0!</v>
      </c>
      <c r="L1376" s="86" t="e">
        <f>+G1376/C1376*100</f>
        <v>#DIV/0!</v>
      </c>
      <c r="M1376" s="86" t="e">
        <f>+H1376/C1376*100</f>
        <v>#DIV/0!</v>
      </c>
      <c r="N1376" s="20"/>
      <c r="O1376" s="33"/>
      <c r="P1376" s="38"/>
      <c r="Q1376" s="33"/>
      <c r="R1376" s="38"/>
      <c r="S1376" s="34"/>
      <c r="T1376" s="34"/>
      <c r="U1376" s="34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</row>
    <row r="1377" spans="1:44" ht="18.75">
      <c r="A1377" s="49"/>
      <c r="B1377" s="64" t="s">
        <v>13</v>
      </c>
      <c r="C1377" s="82">
        <f aca="true" t="shared" si="658" ref="C1377:H1377">SUM(C1376:C1376)</f>
        <v>0</v>
      </c>
      <c r="D1377" s="82">
        <f t="shared" si="658"/>
        <v>0</v>
      </c>
      <c r="E1377" s="82">
        <f t="shared" si="658"/>
        <v>0</v>
      </c>
      <c r="F1377" s="82">
        <f t="shared" si="658"/>
        <v>0</v>
      </c>
      <c r="G1377" s="82">
        <f t="shared" si="658"/>
        <v>0</v>
      </c>
      <c r="H1377" s="82">
        <f t="shared" si="658"/>
        <v>0</v>
      </c>
      <c r="I1377" s="83" t="e">
        <f>+D1377/C1377*100</f>
        <v>#DIV/0!</v>
      </c>
      <c r="J1377" s="84" t="e">
        <f>+E1377/C1377*100</f>
        <v>#DIV/0!</v>
      </c>
      <c r="K1377" s="84" t="e">
        <f>+F1377/C1377*100</f>
        <v>#DIV/0!</v>
      </c>
      <c r="L1377" s="84" t="e">
        <f>+G1377/C1377*100</f>
        <v>#DIV/0!</v>
      </c>
      <c r="M1377" s="84" t="e">
        <f>+H1377/C1377*100</f>
        <v>#DIV/0!</v>
      </c>
      <c r="N1377" s="20"/>
      <c r="O1377" s="33"/>
      <c r="P1377" s="38"/>
      <c r="Q1377" s="33"/>
      <c r="R1377" s="38"/>
      <c r="S1377" s="34"/>
      <c r="T1377" s="34"/>
      <c r="U1377" s="34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</row>
    <row r="1378" spans="1:44" ht="18.75">
      <c r="A1378" s="49"/>
      <c r="B1378" s="43" t="s">
        <v>130</v>
      </c>
      <c r="C1378" s="74"/>
      <c r="D1378" s="74"/>
      <c r="E1378" s="74"/>
      <c r="F1378" s="74"/>
      <c r="G1378" s="76"/>
      <c r="H1378" s="76"/>
      <c r="I1378" s="77"/>
      <c r="J1378" s="76"/>
      <c r="K1378" s="76"/>
      <c r="L1378" s="76"/>
      <c r="M1378" s="76"/>
      <c r="N1378" s="20"/>
      <c r="O1378" s="33"/>
      <c r="P1378" s="38"/>
      <c r="Q1378" s="33"/>
      <c r="R1378" s="38"/>
      <c r="S1378" s="34"/>
      <c r="T1378" s="34"/>
      <c r="U1378" s="34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</row>
    <row r="1379" spans="1:44" ht="18.75">
      <c r="A1379" s="49"/>
      <c r="B1379" s="60" t="s">
        <v>19</v>
      </c>
      <c r="C1379" s="78">
        <f>+'[2]สคร.10_34'!V$379</f>
        <v>0</v>
      </c>
      <c r="D1379" s="78">
        <f>+'[2]สคร.10_34'!W$379</f>
        <v>0</v>
      </c>
      <c r="E1379" s="78">
        <f>+'[2]สคร.10_34'!X$379</f>
        <v>0</v>
      </c>
      <c r="F1379" s="78">
        <f>+'[2]สคร.10_34'!Y$379</f>
        <v>0</v>
      </c>
      <c r="G1379" s="85">
        <f>+D1379+E1379+F1379</f>
        <v>0</v>
      </c>
      <c r="H1379" s="85">
        <f>+C1379-D1379-E1379-F1379</f>
        <v>0</v>
      </c>
      <c r="I1379" s="86" t="e">
        <f>+D1379/C1379*100</f>
        <v>#DIV/0!</v>
      </c>
      <c r="J1379" s="81" t="e">
        <f>+E1379/C1379*100</f>
        <v>#DIV/0!</v>
      </c>
      <c r="K1379" s="81" t="e">
        <f>+F1379/C1379*100</f>
        <v>#DIV/0!</v>
      </c>
      <c r="L1379" s="81" t="e">
        <f>+G1379/C1379*100</f>
        <v>#DIV/0!</v>
      </c>
      <c r="M1379" s="81" t="e">
        <f>+H1379/C1379*100</f>
        <v>#DIV/0!</v>
      </c>
      <c r="N1379" s="20"/>
      <c r="O1379" s="33"/>
      <c r="P1379" s="38"/>
      <c r="Q1379" s="33"/>
      <c r="R1379" s="38"/>
      <c r="S1379" s="34"/>
      <c r="T1379" s="34"/>
      <c r="U1379" s="34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</row>
    <row r="1380" spans="1:44" ht="18.75">
      <c r="A1380" s="49"/>
      <c r="B1380" s="61" t="s">
        <v>20</v>
      </c>
      <c r="C1380" s="78">
        <f>+'[2]สคร.10_34'!V$380</f>
        <v>0</v>
      </c>
      <c r="D1380" s="78">
        <f>+'[2]สคร.10_34'!W$380</f>
        <v>0</v>
      </c>
      <c r="E1380" s="78">
        <f>+'[2]สคร.10_34'!X$380</f>
        <v>0</v>
      </c>
      <c r="F1380" s="78">
        <f>+'[2]สคร.10_34'!Y$380</f>
        <v>0</v>
      </c>
      <c r="G1380" s="79">
        <f>+D1380+E1380+F1380</f>
        <v>0</v>
      </c>
      <c r="H1380" s="79">
        <f>+C1380-D1380-E1380-F1380</f>
        <v>0</v>
      </c>
      <c r="I1380" s="80" t="e">
        <f>+D1380/C1380*100</f>
        <v>#DIV/0!</v>
      </c>
      <c r="J1380" s="81" t="e">
        <f>+E1380/C1380*100</f>
        <v>#DIV/0!</v>
      </c>
      <c r="K1380" s="81" t="e">
        <f>+F1380/C1380*100</f>
        <v>#DIV/0!</v>
      </c>
      <c r="L1380" s="81" t="e">
        <f>+G1380/C1380*100</f>
        <v>#DIV/0!</v>
      </c>
      <c r="M1380" s="81" t="e">
        <f>+H1380/C1380*100</f>
        <v>#DIV/0!</v>
      </c>
      <c r="N1380" s="20"/>
      <c r="O1380" s="33"/>
      <c r="P1380" s="38"/>
      <c r="Q1380" s="33"/>
      <c r="R1380" s="38"/>
      <c r="S1380" s="34"/>
      <c r="T1380" s="34"/>
      <c r="U1380" s="34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</row>
    <row r="1381" spans="1:44" ht="18.75">
      <c r="A1381" s="49"/>
      <c r="B1381" s="64" t="s">
        <v>13</v>
      </c>
      <c r="C1381" s="82">
        <f aca="true" t="shared" si="659" ref="C1381:H1381">SUM(C1379:C1380)</f>
        <v>0</v>
      </c>
      <c r="D1381" s="82">
        <f t="shared" si="659"/>
        <v>0</v>
      </c>
      <c r="E1381" s="82">
        <f t="shared" si="659"/>
        <v>0</v>
      </c>
      <c r="F1381" s="82">
        <f t="shared" si="659"/>
        <v>0</v>
      </c>
      <c r="G1381" s="82">
        <f t="shared" si="659"/>
        <v>0</v>
      </c>
      <c r="H1381" s="82">
        <f t="shared" si="659"/>
        <v>0</v>
      </c>
      <c r="I1381" s="83" t="e">
        <f>+D1381/C1381*100</f>
        <v>#DIV/0!</v>
      </c>
      <c r="J1381" s="84" t="e">
        <f>+E1381/C1381*100</f>
        <v>#DIV/0!</v>
      </c>
      <c r="K1381" s="84" t="e">
        <f>+F1381/C1381*100</f>
        <v>#DIV/0!</v>
      </c>
      <c r="L1381" s="84" t="e">
        <f>+G1381/C1381*100</f>
        <v>#DIV/0!</v>
      </c>
      <c r="M1381" s="84" t="e">
        <f>+H1381/C1381*100</f>
        <v>#DIV/0!</v>
      </c>
      <c r="N1381" s="20"/>
      <c r="O1381" s="33"/>
      <c r="P1381" s="38"/>
      <c r="Q1381" s="33"/>
      <c r="R1381" s="38"/>
      <c r="S1381" s="34"/>
      <c r="T1381" s="34"/>
      <c r="U1381" s="34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</row>
    <row r="1382" spans="1:44" ht="18.75">
      <c r="A1382" s="49"/>
      <c r="B1382" s="17" t="s">
        <v>128</v>
      </c>
      <c r="C1382" s="88"/>
      <c r="D1382" s="88"/>
      <c r="E1382" s="88"/>
      <c r="F1382" s="88"/>
      <c r="G1382" s="89"/>
      <c r="H1382" s="89"/>
      <c r="I1382" s="90"/>
      <c r="J1382" s="89"/>
      <c r="K1382" s="89"/>
      <c r="L1382" s="89"/>
      <c r="M1382" s="89"/>
      <c r="N1382" s="20"/>
      <c r="O1382" s="33"/>
      <c r="P1382" s="38"/>
      <c r="Q1382" s="33"/>
      <c r="R1382" s="38"/>
      <c r="S1382" s="34"/>
      <c r="T1382" s="34"/>
      <c r="U1382" s="34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</row>
    <row r="1383" spans="1:44" ht="18.75">
      <c r="A1383" s="49"/>
      <c r="B1383" s="43" t="s">
        <v>129</v>
      </c>
      <c r="C1383" s="91"/>
      <c r="D1383" s="91"/>
      <c r="E1383" s="91"/>
      <c r="F1383" s="91"/>
      <c r="G1383" s="92"/>
      <c r="H1383" s="92"/>
      <c r="I1383" s="93"/>
      <c r="J1383" s="92"/>
      <c r="K1383" s="92"/>
      <c r="L1383" s="92"/>
      <c r="M1383" s="92"/>
      <c r="N1383" s="20"/>
      <c r="O1383" s="33"/>
      <c r="P1383" s="38"/>
      <c r="Q1383" s="33"/>
      <c r="R1383" s="38"/>
      <c r="S1383" s="34"/>
      <c r="T1383" s="34"/>
      <c r="U1383" s="34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</row>
    <row r="1384" spans="1:44" ht="18.75">
      <c r="A1384" s="49"/>
      <c r="B1384" s="66" t="s">
        <v>18</v>
      </c>
      <c r="C1384" s="94">
        <f>+'[2]สคร.10_34'!V$402</f>
        <v>3228500</v>
      </c>
      <c r="D1384" s="94">
        <f>+'[2]สคร.10_34'!W$402</f>
        <v>0</v>
      </c>
      <c r="E1384" s="94">
        <f>+'[2]สคร.10_34'!X$402</f>
        <v>0</v>
      </c>
      <c r="F1384" s="94">
        <f>+'[2]สคร.10_34'!Y$402</f>
        <v>2270760</v>
      </c>
      <c r="G1384" s="95">
        <f>+D1384+E1384+F1384</f>
        <v>2270760</v>
      </c>
      <c r="H1384" s="95">
        <f>+C1384-D1384-E1384-F1384</f>
        <v>957740</v>
      </c>
      <c r="I1384" s="96">
        <f>+D1384/C1384*100</f>
        <v>0</v>
      </c>
      <c r="J1384" s="95">
        <f>+E1384/C1384*100</f>
        <v>0</v>
      </c>
      <c r="K1384" s="95">
        <f>+F1384/C1384*100</f>
        <v>70.33483041660213</v>
      </c>
      <c r="L1384" s="95">
        <f>+G1384/C1384*100</f>
        <v>70.33483041660213</v>
      </c>
      <c r="M1384" s="95">
        <f>+H1384/C1384*100</f>
        <v>29.66516958339786</v>
      </c>
      <c r="N1384" s="20"/>
      <c r="O1384" s="33"/>
      <c r="P1384" s="38"/>
      <c r="Q1384" s="33"/>
      <c r="R1384" s="38"/>
      <c r="S1384" s="41"/>
      <c r="T1384" s="2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</row>
    <row r="1385" spans="1:44" ht="18.75">
      <c r="A1385" s="49"/>
      <c r="B1385" s="62" t="s">
        <v>19</v>
      </c>
      <c r="C1385" s="97">
        <f>+'[2]สคร.10_34'!V$403</f>
        <v>429900</v>
      </c>
      <c r="D1385" s="97">
        <f>+'[2]สคร.10_34'!W$403</f>
        <v>0</v>
      </c>
      <c r="E1385" s="97">
        <f>+'[2]สคร.10_34'!X$403</f>
        <v>0</v>
      </c>
      <c r="F1385" s="97">
        <f>+'[2]สคร.10_34'!Y$403</f>
        <v>77311</v>
      </c>
      <c r="G1385" s="98">
        <f>+D1385+E1385+F1385</f>
        <v>77311</v>
      </c>
      <c r="H1385" s="98">
        <f>+C1385-D1385-E1385-F1385</f>
        <v>352589</v>
      </c>
      <c r="I1385" s="80">
        <f>+D1385/C1385*100</f>
        <v>0</v>
      </c>
      <c r="J1385" s="98">
        <f>+E1385/C1385*100</f>
        <v>0</v>
      </c>
      <c r="K1385" s="98">
        <f>+F1385/C1385*100</f>
        <v>17.983484531286344</v>
      </c>
      <c r="L1385" s="98">
        <f>+G1385/C1385*100</f>
        <v>17.983484531286344</v>
      </c>
      <c r="M1385" s="98">
        <f>+H1385/C1385*100</f>
        <v>82.01651546871366</v>
      </c>
      <c r="N1385" s="20"/>
      <c r="O1385" s="16"/>
      <c r="P1385" s="42"/>
      <c r="Q1385" s="16"/>
      <c r="R1385" s="16"/>
      <c r="S1385" s="33"/>
      <c r="T1385" s="36"/>
      <c r="U1385" s="36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</row>
    <row r="1386" spans="1:44" ht="18.75">
      <c r="A1386" s="49"/>
      <c r="B1386" s="65" t="s">
        <v>13</v>
      </c>
      <c r="C1386" s="82">
        <f aca="true" t="shared" si="660" ref="C1386:H1386">SUM(C1384:C1385)</f>
        <v>3658400</v>
      </c>
      <c r="D1386" s="82">
        <f t="shared" si="660"/>
        <v>0</v>
      </c>
      <c r="E1386" s="82">
        <f t="shared" si="660"/>
        <v>0</v>
      </c>
      <c r="F1386" s="82">
        <f t="shared" si="660"/>
        <v>2348071</v>
      </c>
      <c r="G1386" s="82">
        <f t="shared" si="660"/>
        <v>2348071</v>
      </c>
      <c r="H1386" s="82">
        <f t="shared" si="660"/>
        <v>1310329</v>
      </c>
      <c r="I1386" s="99">
        <f>+D1386/C1386*100</f>
        <v>0</v>
      </c>
      <c r="J1386" s="100">
        <f>+E1386/C1386*100</f>
        <v>0</v>
      </c>
      <c r="K1386" s="100">
        <f>+F1386/C1386*100</f>
        <v>64.18300349879729</v>
      </c>
      <c r="L1386" s="100">
        <f>+G1386/C1386*100</f>
        <v>64.18300349879729</v>
      </c>
      <c r="M1386" s="100">
        <f>+H1386/C1386*100</f>
        <v>35.816996501202716</v>
      </c>
      <c r="N1386" s="20"/>
      <c r="O1386" s="16"/>
      <c r="P1386" s="42"/>
      <c r="Q1386" s="16"/>
      <c r="R1386" s="16"/>
      <c r="S1386" s="33"/>
      <c r="T1386" s="36"/>
      <c r="U1386" s="36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</row>
    <row r="1387" spans="1:44" ht="19.5" thickBot="1">
      <c r="A1387" s="49"/>
      <c r="B1387" s="18" t="s">
        <v>132</v>
      </c>
      <c r="C1387" s="101"/>
      <c r="D1387" s="101"/>
      <c r="E1387" s="101"/>
      <c r="F1387" s="101"/>
      <c r="G1387" s="102"/>
      <c r="H1387" s="102"/>
      <c r="I1387" s="103"/>
      <c r="J1387" s="102"/>
      <c r="K1387" s="102"/>
      <c r="L1387" s="102"/>
      <c r="M1387" s="102"/>
      <c r="N1387" s="20"/>
      <c r="O1387" s="16"/>
      <c r="P1387" s="42"/>
      <c r="Q1387" s="16"/>
      <c r="R1387" s="16"/>
      <c r="S1387" s="33"/>
      <c r="T1387" s="36"/>
      <c r="U1387" s="36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</row>
    <row r="1388" spans="1:44" ht="19.5" thickTop="1">
      <c r="A1388" s="50"/>
      <c r="B1388" s="60" t="s">
        <v>18</v>
      </c>
      <c r="C1388" s="78">
        <f aca="true" t="shared" si="661" ref="C1388:H1388">+C1384</f>
        <v>3228500</v>
      </c>
      <c r="D1388" s="78">
        <f t="shared" si="661"/>
        <v>0</v>
      </c>
      <c r="E1388" s="78">
        <f t="shared" si="661"/>
        <v>0</v>
      </c>
      <c r="F1388" s="78">
        <f t="shared" si="661"/>
        <v>2270760</v>
      </c>
      <c r="G1388" s="78">
        <f t="shared" si="661"/>
        <v>2270760</v>
      </c>
      <c r="H1388" s="78">
        <f t="shared" si="661"/>
        <v>957740</v>
      </c>
      <c r="I1388" s="86">
        <f aca="true" t="shared" si="662" ref="I1388:I1393">+D1388/C1388*100</f>
        <v>0</v>
      </c>
      <c r="J1388" s="81">
        <f aca="true" t="shared" si="663" ref="J1388:J1393">+E1388/C1388*100</f>
        <v>0</v>
      </c>
      <c r="K1388" s="81">
        <f aca="true" t="shared" si="664" ref="K1388:K1393">+F1388/C1388*100</f>
        <v>70.33483041660213</v>
      </c>
      <c r="L1388" s="81">
        <f aca="true" t="shared" si="665" ref="L1388:L1393">+G1388/C1388*100</f>
        <v>70.33483041660213</v>
      </c>
      <c r="M1388" s="81">
        <f aca="true" t="shared" si="666" ref="M1388:M1393">+H1388/C1388*100</f>
        <v>29.66516958339786</v>
      </c>
      <c r="N1388" s="20"/>
      <c r="O1388" s="16"/>
      <c r="P1388" s="42"/>
      <c r="Q1388" s="16"/>
      <c r="R1388" s="16"/>
      <c r="S1388" s="33"/>
      <c r="T1388" s="36"/>
      <c r="U1388" s="36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</row>
    <row r="1389" spans="1:44" ht="18.75">
      <c r="A1389" s="49"/>
      <c r="B1389" s="62" t="s">
        <v>19</v>
      </c>
      <c r="C1389" s="97">
        <f aca="true" t="shared" si="667" ref="C1389:H1389">+C1363+C1370+C1376+C1379+C1385</f>
        <v>15455150</v>
      </c>
      <c r="D1389" s="97">
        <f t="shared" si="667"/>
        <v>0</v>
      </c>
      <c r="E1389" s="97">
        <f t="shared" si="667"/>
        <v>9908.2</v>
      </c>
      <c r="F1389" s="97">
        <f t="shared" si="667"/>
        <v>7626502.57</v>
      </c>
      <c r="G1389" s="97">
        <f t="shared" si="667"/>
        <v>7636410.7700000005</v>
      </c>
      <c r="H1389" s="97">
        <f t="shared" si="667"/>
        <v>7818739.23</v>
      </c>
      <c r="I1389" s="86">
        <f t="shared" si="662"/>
        <v>0</v>
      </c>
      <c r="J1389" s="81">
        <f t="shared" si="663"/>
        <v>0.06410937454505455</v>
      </c>
      <c r="K1389" s="81">
        <f t="shared" si="664"/>
        <v>49.346027505394645</v>
      </c>
      <c r="L1389" s="81">
        <f t="shared" si="665"/>
        <v>49.4101368799397</v>
      </c>
      <c r="M1389" s="81">
        <f t="shared" si="666"/>
        <v>50.58986312006031</v>
      </c>
      <c r="N1389" s="20"/>
      <c r="O1389" s="16"/>
      <c r="P1389" s="42"/>
      <c r="Q1389" s="16"/>
      <c r="R1389" s="16"/>
      <c r="S1389" s="33"/>
      <c r="T1389" s="36"/>
      <c r="U1389" s="36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</row>
    <row r="1390" spans="1:44" ht="18.75">
      <c r="A1390" s="49"/>
      <c r="B1390" s="61" t="s">
        <v>20</v>
      </c>
      <c r="C1390" s="104">
        <f aca="true" t="shared" si="668" ref="C1390:H1390">+C1364+C1371+C1380</f>
        <v>3675600</v>
      </c>
      <c r="D1390" s="104">
        <f t="shared" si="668"/>
        <v>0</v>
      </c>
      <c r="E1390" s="104">
        <f t="shared" si="668"/>
        <v>1088000</v>
      </c>
      <c r="F1390" s="104">
        <f t="shared" si="668"/>
        <v>661600</v>
      </c>
      <c r="G1390" s="104">
        <f t="shared" si="668"/>
        <v>1749600</v>
      </c>
      <c r="H1390" s="104">
        <f t="shared" si="668"/>
        <v>1926000</v>
      </c>
      <c r="I1390" s="104">
        <f t="shared" si="662"/>
        <v>0</v>
      </c>
      <c r="J1390" s="104">
        <f t="shared" si="663"/>
        <v>29.600609424311674</v>
      </c>
      <c r="K1390" s="104">
        <f t="shared" si="664"/>
        <v>17.999782348460116</v>
      </c>
      <c r="L1390" s="104">
        <f t="shared" si="665"/>
        <v>47.60039177277179</v>
      </c>
      <c r="M1390" s="104">
        <f t="shared" si="666"/>
        <v>52.399608227228214</v>
      </c>
      <c r="N1390" s="20"/>
      <c r="O1390" s="16"/>
      <c r="P1390" s="42"/>
      <c r="Q1390" s="16"/>
      <c r="R1390" s="16"/>
      <c r="S1390" s="33"/>
      <c r="T1390" s="36"/>
      <c r="U1390" s="36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</row>
    <row r="1391" spans="1:44" ht="18.75">
      <c r="A1391" s="49"/>
      <c r="B1391" s="62" t="s">
        <v>21</v>
      </c>
      <c r="C1391" s="97">
        <f aca="true" t="shared" si="669" ref="C1391:H1391">+C1365+C1372</f>
        <v>4863000</v>
      </c>
      <c r="D1391" s="97">
        <f t="shared" si="669"/>
        <v>0</v>
      </c>
      <c r="E1391" s="97">
        <f t="shared" si="669"/>
        <v>0</v>
      </c>
      <c r="F1391" s="97">
        <f t="shared" si="669"/>
        <v>2247375</v>
      </c>
      <c r="G1391" s="97">
        <f t="shared" si="669"/>
        <v>2247375</v>
      </c>
      <c r="H1391" s="97">
        <f t="shared" si="669"/>
        <v>2615625</v>
      </c>
      <c r="I1391" s="86">
        <f t="shared" si="662"/>
        <v>0</v>
      </c>
      <c r="J1391" s="81">
        <f t="shared" si="663"/>
        <v>0</v>
      </c>
      <c r="K1391" s="81">
        <f t="shared" si="664"/>
        <v>46.213756940160394</v>
      </c>
      <c r="L1391" s="81">
        <f t="shared" si="665"/>
        <v>46.213756940160394</v>
      </c>
      <c r="M1391" s="81">
        <f t="shared" si="666"/>
        <v>53.7862430598396</v>
      </c>
      <c r="N1391" s="20"/>
      <c r="O1391" s="16"/>
      <c r="P1391" s="42"/>
      <c r="Q1391" s="16"/>
      <c r="R1391" s="16"/>
      <c r="S1391" s="33"/>
      <c r="T1391" s="36"/>
      <c r="U1391" s="36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</row>
    <row r="1392" spans="1:44" ht="18.75">
      <c r="A1392" s="49"/>
      <c r="B1392" s="67" t="s">
        <v>22</v>
      </c>
      <c r="C1392" s="105">
        <f aca="true" t="shared" si="670" ref="C1392:H1392">+C1366</f>
        <v>0</v>
      </c>
      <c r="D1392" s="105">
        <f t="shared" si="670"/>
        <v>0</v>
      </c>
      <c r="E1392" s="105">
        <f t="shared" si="670"/>
        <v>0</v>
      </c>
      <c r="F1392" s="105">
        <f t="shared" si="670"/>
        <v>0</v>
      </c>
      <c r="G1392" s="105">
        <f t="shared" si="670"/>
        <v>0</v>
      </c>
      <c r="H1392" s="105">
        <f t="shared" si="670"/>
        <v>0</v>
      </c>
      <c r="I1392" s="86" t="e">
        <f t="shared" si="662"/>
        <v>#DIV/0!</v>
      </c>
      <c r="J1392" s="81" t="e">
        <f t="shared" si="663"/>
        <v>#DIV/0!</v>
      </c>
      <c r="K1392" s="81" t="e">
        <f t="shared" si="664"/>
        <v>#DIV/0!</v>
      </c>
      <c r="L1392" s="81" t="e">
        <f t="shared" si="665"/>
        <v>#DIV/0!</v>
      </c>
      <c r="M1392" s="81" t="e">
        <f t="shared" si="666"/>
        <v>#DIV/0!</v>
      </c>
      <c r="N1392" s="20"/>
      <c r="O1392" s="33"/>
      <c r="P1392" s="38"/>
      <c r="Q1392" s="33"/>
      <c r="R1392" s="38"/>
      <c r="S1392" s="34"/>
      <c r="T1392" s="34"/>
      <c r="U1392" s="34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</row>
    <row r="1393" spans="1:44" ht="19.5" thickBot="1">
      <c r="A1393" s="109"/>
      <c r="B1393" s="68" t="s">
        <v>14</v>
      </c>
      <c r="C1393" s="106">
        <f aca="true" t="shared" si="671" ref="C1393:H1393">SUM(C1388:C1392)</f>
        <v>27222250</v>
      </c>
      <c r="D1393" s="106">
        <f t="shared" si="671"/>
        <v>0</v>
      </c>
      <c r="E1393" s="106">
        <f t="shared" si="671"/>
        <v>1097908.2</v>
      </c>
      <c r="F1393" s="106">
        <f t="shared" si="671"/>
        <v>12806237.57</v>
      </c>
      <c r="G1393" s="106">
        <f t="shared" si="671"/>
        <v>13904145.77</v>
      </c>
      <c r="H1393" s="106">
        <f t="shared" si="671"/>
        <v>13318104.23</v>
      </c>
      <c r="I1393" s="106">
        <f t="shared" si="662"/>
        <v>0</v>
      </c>
      <c r="J1393" s="106">
        <f t="shared" si="663"/>
        <v>4.033128047828523</v>
      </c>
      <c r="K1393" s="106">
        <f t="shared" si="664"/>
        <v>47.043273682373794</v>
      </c>
      <c r="L1393" s="107">
        <f t="shared" si="665"/>
        <v>51.07640173020231</v>
      </c>
      <c r="M1393" s="106">
        <f t="shared" si="666"/>
        <v>48.92359826979769</v>
      </c>
      <c r="N1393" s="20"/>
      <c r="O1393" s="33"/>
      <c r="P1393" s="38"/>
      <c r="Q1393" s="33"/>
      <c r="R1393" s="38"/>
      <c r="S1393" s="34"/>
      <c r="T1393" s="34"/>
      <c r="U1393" s="34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</row>
    <row r="1394" spans="1:44" ht="19.5" thickTop="1">
      <c r="A1394" s="69" t="s">
        <v>28</v>
      </c>
      <c r="B1394" s="17" t="s">
        <v>42</v>
      </c>
      <c r="C1394" s="71"/>
      <c r="D1394" s="71"/>
      <c r="E1394" s="71"/>
      <c r="F1394" s="71"/>
      <c r="G1394" s="72"/>
      <c r="H1394" s="72"/>
      <c r="I1394" s="73"/>
      <c r="J1394" s="72"/>
      <c r="K1394" s="72"/>
      <c r="L1394" s="72"/>
      <c r="M1394" s="58"/>
      <c r="N1394" s="20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</row>
    <row r="1395" spans="1:44" ht="18.75">
      <c r="A1395" s="48" t="s">
        <v>84</v>
      </c>
      <c r="B1395" s="43" t="s">
        <v>108</v>
      </c>
      <c r="C1395" s="75"/>
      <c r="D1395" s="75"/>
      <c r="E1395" s="75"/>
      <c r="F1395" s="75"/>
      <c r="G1395" s="76"/>
      <c r="H1395" s="76"/>
      <c r="I1395" s="77"/>
      <c r="J1395" s="76"/>
      <c r="K1395" s="76"/>
      <c r="L1395" s="76"/>
      <c r="M1395" s="59"/>
      <c r="N1395" s="20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</row>
    <row r="1396" spans="1:44" ht="18.75">
      <c r="A1396" s="55" t="s">
        <v>72</v>
      </c>
      <c r="B1396" s="60" t="s">
        <v>19</v>
      </c>
      <c r="C1396" s="78">
        <f>+'[2]สคร.11_46'!AW$281</f>
        <v>4998660</v>
      </c>
      <c r="D1396" s="78">
        <f>+'[2]สคร.11_46'!AX$281</f>
        <v>0</v>
      </c>
      <c r="E1396" s="78">
        <f>+'[2]สคร.11_46'!AY$281</f>
        <v>35992</v>
      </c>
      <c r="F1396" s="78">
        <f>+'[2]สคร.11_46'!AZ$281</f>
        <v>2869968.61</v>
      </c>
      <c r="G1396" s="85">
        <f>+D1396+E1396+F1396</f>
        <v>2905960.61</v>
      </c>
      <c r="H1396" s="81">
        <f>+C1396-D1396-E1396-F1396</f>
        <v>2092699.3900000001</v>
      </c>
      <c r="I1396" s="86">
        <f>+D1396/C1396*100</f>
        <v>0</v>
      </c>
      <c r="J1396" s="81">
        <f>+E1396/C1396*100</f>
        <v>0.7200329688356479</v>
      </c>
      <c r="K1396" s="98">
        <f>+F1396/C1396*100</f>
        <v>57.41475935550727</v>
      </c>
      <c r="L1396" s="81">
        <f>+G1396/C1396*100</f>
        <v>58.13479232434292</v>
      </c>
      <c r="M1396" s="81">
        <f>+H1396/C1396*100</f>
        <v>41.86520767565708</v>
      </c>
      <c r="N1396" s="39"/>
      <c r="O1396" s="40"/>
      <c r="P1396" s="40"/>
      <c r="Q1396" s="40"/>
      <c r="R1396" s="40"/>
      <c r="S1396" s="41"/>
      <c r="T1396" s="41"/>
      <c r="U1396" s="41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</row>
    <row r="1397" spans="1:44" ht="18.75">
      <c r="A1397" s="56" t="s">
        <v>127</v>
      </c>
      <c r="B1397" s="61" t="s">
        <v>20</v>
      </c>
      <c r="C1397" s="97">
        <f>+'[2]สคร.11_46'!AW$282</f>
        <v>4007100</v>
      </c>
      <c r="D1397" s="97">
        <f>+'[2]สคร.11_46'!AX$282</f>
        <v>0</v>
      </c>
      <c r="E1397" s="97">
        <f>+'[2]สคร.11_46'!AY$282</f>
        <v>1327900</v>
      </c>
      <c r="F1397" s="97">
        <f>+'[2]สคร.11_46'!AZ$282</f>
        <v>782800</v>
      </c>
      <c r="G1397" s="79">
        <f>+D1397+E1397+F1397</f>
        <v>2110700</v>
      </c>
      <c r="H1397" s="98">
        <f>+C1397-D1397-E1397-F1397</f>
        <v>1896400</v>
      </c>
      <c r="I1397" s="80">
        <f>+D1397/C1397*100</f>
        <v>0</v>
      </c>
      <c r="J1397" s="98">
        <f>+E1397/C1397*100</f>
        <v>33.13867884505004</v>
      </c>
      <c r="K1397" s="98">
        <f>+F1397/C1397*100</f>
        <v>19.53532479848269</v>
      </c>
      <c r="L1397" s="98">
        <f>+G1397/C1397*100</f>
        <v>52.67400364353273</v>
      </c>
      <c r="M1397" s="98">
        <f>+H1397/C1397*100</f>
        <v>47.32599635646727</v>
      </c>
      <c r="N1397" s="39"/>
      <c r="O1397" s="40"/>
      <c r="P1397" s="40"/>
      <c r="Q1397" s="40"/>
      <c r="R1397" s="40"/>
      <c r="S1397" s="41"/>
      <c r="T1397" s="41"/>
      <c r="U1397" s="41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</row>
    <row r="1398" spans="1:44" ht="18.75">
      <c r="A1398" s="49"/>
      <c r="B1398" s="62" t="s">
        <v>21</v>
      </c>
      <c r="C1398" s="97">
        <f>+'[2]สคร.11_46'!AW$283</f>
        <v>3564300</v>
      </c>
      <c r="D1398" s="97">
        <f>+'[2]สคร.11_46'!AX$283</f>
        <v>0</v>
      </c>
      <c r="E1398" s="97">
        <f>+'[2]สคร.11_46'!AY$283</f>
        <v>0</v>
      </c>
      <c r="F1398" s="97">
        <f>+'[2]สคร.11_46'!AZ$283</f>
        <v>2321037</v>
      </c>
      <c r="G1398" s="79">
        <f>+D1398+E1398+F1398</f>
        <v>2321037</v>
      </c>
      <c r="H1398" s="98">
        <f>+C1398-D1398-E1398-F1398</f>
        <v>1243263</v>
      </c>
      <c r="I1398" s="80">
        <f>+D1398/C1398*100</f>
        <v>0</v>
      </c>
      <c r="J1398" s="98">
        <f>+E1398/C1398*100</f>
        <v>0</v>
      </c>
      <c r="K1398" s="98">
        <f>+F1398/C1398*100</f>
        <v>65.11901355104789</v>
      </c>
      <c r="L1398" s="98">
        <f>+G1398/C1398*100</f>
        <v>65.11901355104789</v>
      </c>
      <c r="M1398" s="98">
        <f>+H1398/C1398*100</f>
        <v>34.88098644895211</v>
      </c>
      <c r="N1398" s="39"/>
      <c r="O1398" s="40"/>
      <c r="P1398" s="40"/>
      <c r="Q1398" s="40"/>
      <c r="R1398" s="40"/>
      <c r="S1398" s="41"/>
      <c r="T1398" s="41"/>
      <c r="U1398" s="41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</row>
    <row r="1399" spans="1:44" ht="18.75">
      <c r="A1399" s="49"/>
      <c r="B1399" s="63" t="s">
        <v>22</v>
      </c>
      <c r="C1399" s="97">
        <f>+'[2]สคร.11_46'!AW$284</f>
        <v>0</v>
      </c>
      <c r="D1399" s="97">
        <f>+'[2]สคร.11_46'!AX$284</f>
        <v>0</v>
      </c>
      <c r="E1399" s="97">
        <f>+'[2]สคร.11_46'!AY$284</f>
        <v>0</v>
      </c>
      <c r="F1399" s="97">
        <f>+'[2]สคร.11_46'!AZ$284</f>
        <v>0</v>
      </c>
      <c r="G1399" s="79">
        <f>+D1399+E1399+F1399</f>
        <v>0</v>
      </c>
      <c r="H1399" s="98">
        <f>+C1399-D1399-E1399-F1399</f>
        <v>0</v>
      </c>
      <c r="I1399" s="80" t="e">
        <f>+D1399/C1399*100</f>
        <v>#DIV/0!</v>
      </c>
      <c r="J1399" s="98" t="e">
        <f>+E1399/C1399*100</f>
        <v>#DIV/0!</v>
      </c>
      <c r="K1399" s="98" t="e">
        <f>+F1399/C1399*100</f>
        <v>#DIV/0!</v>
      </c>
      <c r="L1399" s="98" t="e">
        <f>+G1399/C1399*100</f>
        <v>#DIV/0!</v>
      </c>
      <c r="M1399" s="98" t="e">
        <f>+H1399/C1399*100</f>
        <v>#DIV/0!</v>
      </c>
      <c r="N1399" s="39"/>
      <c r="O1399" s="40"/>
      <c r="P1399" s="40"/>
      <c r="Q1399" s="40"/>
      <c r="R1399" s="40"/>
      <c r="S1399" s="41"/>
      <c r="T1399" s="41"/>
      <c r="U1399" s="41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</row>
    <row r="1400" spans="1:44" ht="18.75">
      <c r="A1400" s="49"/>
      <c r="B1400" s="64" t="s">
        <v>13</v>
      </c>
      <c r="C1400" s="108">
        <f aca="true" t="shared" si="672" ref="C1400:H1400">SUM(C1396:C1399)</f>
        <v>12570060</v>
      </c>
      <c r="D1400" s="108">
        <f t="shared" si="672"/>
        <v>0</v>
      </c>
      <c r="E1400" s="108">
        <f t="shared" si="672"/>
        <v>1363892</v>
      </c>
      <c r="F1400" s="108">
        <f t="shared" si="672"/>
        <v>5973805.609999999</v>
      </c>
      <c r="G1400" s="108">
        <f t="shared" si="672"/>
        <v>7337697.609999999</v>
      </c>
      <c r="H1400" s="108">
        <f t="shared" si="672"/>
        <v>5232362.390000001</v>
      </c>
      <c r="I1400" s="108">
        <f>+D1400/C1400*100</f>
        <v>0</v>
      </c>
      <c r="J1400" s="108">
        <f>+E1400/C1400*100</f>
        <v>10.850322114612023</v>
      </c>
      <c r="K1400" s="108">
        <f>+F1400/C1400*100</f>
        <v>47.52408190573473</v>
      </c>
      <c r="L1400" s="108">
        <f>+G1400/C1400*100</f>
        <v>58.37440402034676</v>
      </c>
      <c r="M1400" s="108">
        <f>+H1400/C1400*100</f>
        <v>41.62559597965325</v>
      </c>
      <c r="N1400" s="20"/>
      <c r="O1400" s="16"/>
      <c r="P1400" s="42"/>
      <c r="Q1400" s="16"/>
      <c r="R1400" s="16"/>
      <c r="S1400" s="25"/>
      <c r="T1400" s="24"/>
      <c r="U1400" s="24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</row>
    <row r="1401" spans="1:44" ht="18.75">
      <c r="A1401" s="49"/>
      <c r="B1401" s="17" t="s">
        <v>109</v>
      </c>
      <c r="C1401" s="71"/>
      <c r="D1401" s="71"/>
      <c r="E1401" s="71"/>
      <c r="F1401" s="71"/>
      <c r="G1401" s="72"/>
      <c r="H1401" s="72"/>
      <c r="I1401" s="73"/>
      <c r="J1401" s="72"/>
      <c r="K1401" s="72"/>
      <c r="L1401" s="72"/>
      <c r="M1401" s="72"/>
      <c r="N1401" s="20"/>
      <c r="O1401" s="33"/>
      <c r="P1401" s="38"/>
      <c r="Q1401" s="33"/>
      <c r="R1401" s="38"/>
      <c r="S1401" s="41"/>
      <c r="T1401" s="2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</row>
    <row r="1402" spans="1:44" ht="18.75">
      <c r="A1402" s="49"/>
      <c r="B1402" s="43" t="s">
        <v>107</v>
      </c>
      <c r="C1402" s="75"/>
      <c r="D1402" s="75"/>
      <c r="E1402" s="75"/>
      <c r="F1402" s="75"/>
      <c r="G1402" s="76"/>
      <c r="H1402" s="76"/>
      <c r="I1402" s="77"/>
      <c r="J1402" s="76"/>
      <c r="K1402" s="76"/>
      <c r="L1402" s="76"/>
      <c r="M1402" s="76"/>
      <c r="N1402" s="20"/>
      <c r="O1402" s="33"/>
      <c r="P1402" s="38"/>
      <c r="Q1402" s="33"/>
      <c r="R1402" s="38"/>
      <c r="S1402" s="41"/>
      <c r="T1402" s="2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</row>
    <row r="1403" spans="1:44" ht="18.75">
      <c r="A1403" s="49"/>
      <c r="B1403" s="60" t="s">
        <v>19</v>
      </c>
      <c r="C1403" s="78">
        <f>+'[2]สคร.11_46'!AW$336</f>
        <v>9021780</v>
      </c>
      <c r="D1403" s="78">
        <f>+'[2]สคร.11_46'!AX$336</f>
        <v>0</v>
      </c>
      <c r="E1403" s="78">
        <f>+'[2]สคร.11_46'!AY$336</f>
        <v>1142991.85</v>
      </c>
      <c r="F1403" s="78">
        <f>+'[2]สคร.11_46'!AZ$336</f>
        <v>1405884.0299999998</v>
      </c>
      <c r="G1403" s="85">
        <f>+D1403+E1403+F1403</f>
        <v>2548875.88</v>
      </c>
      <c r="H1403" s="85">
        <f>+C1403-D1403-E1403-F1403</f>
        <v>6472904.120000001</v>
      </c>
      <c r="I1403" s="86">
        <f>+D1403/C1403*100</f>
        <v>0</v>
      </c>
      <c r="J1403" s="81">
        <f>+E1403/C1403*100</f>
        <v>12.669249859783768</v>
      </c>
      <c r="K1403" s="81">
        <f>+F1403/C1403*100</f>
        <v>15.583222268776225</v>
      </c>
      <c r="L1403" s="81">
        <f>+G1403/C1403*100</f>
        <v>28.252472128559997</v>
      </c>
      <c r="M1403" s="81">
        <f>+H1403/C1403*100</f>
        <v>71.74752787144001</v>
      </c>
      <c r="N1403" s="20"/>
      <c r="O1403" s="33"/>
      <c r="P1403" s="38"/>
      <c r="Q1403" s="33"/>
      <c r="R1403" s="38"/>
      <c r="S1403" s="41"/>
      <c r="T1403" s="2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</row>
    <row r="1404" spans="1:44" ht="18.75">
      <c r="A1404" s="49"/>
      <c r="B1404" s="61" t="s">
        <v>20</v>
      </c>
      <c r="C1404" s="78">
        <f>+'[2]สคร.11_46'!AW$337</f>
        <v>2388600</v>
      </c>
      <c r="D1404" s="78">
        <f>+'[2]สคร.11_46'!AX$337</f>
        <v>0</v>
      </c>
      <c r="E1404" s="78">
        <f>+'[2]สคร.11_46'!AY$337</f>
        <v>1311100</v>
      </c>
      <c r="F1404" s="78">
        <f>+'[2]สคร.11_46'!AZ$337</f>
        <v>1077500</v>
      </c>
      <c r="G1404" s="79">
        <f>+D1404+E1404+F1404</f>
        <v>2388600</v>
      </c>
      <c r="H1404" s="79">
        <f>+C1404-D1404-E1404-F1404</f>
        <v>0</v>
      </c>
      <c r="I1404" s="80">
        <f>+D1404/C1404*100</f>
        <v>0</v>
      </c>
      <c r="J1404" s="81">
        <f>+E1404/C1404*100</f>
        <v>54.88989366155907</v>
      </c>
      <c r="K1404" s="81">
        <f>+F1404/C1404*100</f>
        <v>45.11010633844093</v>
      </c>
      <c r="L1404" s="81">
        <f>+G1404/C1404*100</f>
        <v>100</v>
      </c>
      <c r="M1404" s="81">
        <f>+H1404/C1404*100</f>
        <v>0</v>
      </c>
      <c r="N1404" s="20"/>
      <c r="O1404" s="33"/>
      <c r="P1404" s="38"/>
      <c r="Q1404" s="33"/>
      <c r="R1404" s="38"/>
      <c r="S1404" s="41"/>
      <c r="T1404" s="2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</row>
    <row r="1405" spans="1:44" ht="18.75">
      <c r="A1405" s="49"/>
      <c r="B1405" s="62" t="s">
        <v>21</v>
      </c>
      <c r="C1405" s="78">
        <f>+'[2]สคร.11_46'!AW$338</f>
        <v>1471250</v>
      </c>
      <c r="D1405" s="78">
        <f>+'[2]สคร.11_46'!AX$338</f>
        <v>0</v>
      </c>
      <c r="E1405" s="78">
        <f>+'[2]สคร.11_46'!AY$338</f>
        <v>0</v>
      </c>
      <c r="F1405" s="78">
        <f>+'[2]สคร.11_46'!AZ$338</f>
        <v>1466885.4</v>
      </c>
      <c r="G1405" s="79">
        <f>+D1405+E1405+F1405</f>
        <v>1466885.4</v>
      </c>
      <c r="H1405" s="79">
        <f>+C1405-D1405-E1405-F1405</f>
        <v>4364.600000000093</v>
      </c>
      <c r="I1405" s="80">
        <f>+D1405/C1405*100</f>
        <v>0</v>
      </c>
      <c r="J1405" s="81">
        <f>+E1405/C1405*100</f>
        <v>0</v>
      </c>
      <c r="K1405" s="81">
        <f>+F1405/C1405*100</f>
        <v>99.70334069668648</v>
      </c>
      <c r="L1405" s="81">
        <f>+G1405/C1405*100</f>
        <v>99.70334069668648</v>
      </c>
      <c r="M1405" s="81">
        <f>+H1405/C1405*100</f>
        <v>0.29665930331351525</v>
      </c>
      <c r="N1405" s="20"/>
      <c r="O1405" s="33"/>
      <c r="P1405" s="38"/>
      <c r="Q1405" s="33"/>
      <c r="R1405" s="38"/>
      <c r="S1405" s="41"/>
      <c r="T1405" s="2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</row>
    <row r="1406" spans="1:44" ht="18.75">
      <c r="A1406" s="49"/>
      <c r="B1406" s="64" t="s">
        <v>13</v>
      </c>
      <c r="C1406" s="108">
        <f aca="true" t="shared" si="673" ref="C1406:H1406">SUM(C1403:C1405)</f>
        <v>12881630</v>
      </c>
      <c r="D1406" s="108">
        <f t="shared" si="673"/>
        <v>0</v>
      </c>
      <c r="E1406" s="108">
        <f t="shared" si="673"/>
        <v>2454091.85</v>
      </c>
      <c r="F1406" s="108">
        <f t="shared" si="673"/>
        <v>3950269.4299999997</v>
      </c>
      <c r="G1406" s="108">
        <f t="shared" si="673"/>
        <v>6404361.279999999</v>
      </c>
      <c r="H1406" s="108">
        <f t="shared" si="673"/>
        <v>6477268.720000001</v>
      </c>
      <c r="I1406" s="108">
        <f>+D1406/C1406*100</f>
        <v>0</v>
      </c>
      <c r="J1406" s="108">
        <f>+E1406/C1406*100</f>
        <v>19.051097182577053</v>
      </c>
      <c r="K1406" s="108">
        <f>+F1406/C1406*100</f>
        <v>30.665912854196243</v>
      </c>
      <c r="L1406" s="108">
        <f>+G1406/C1406*100</f>
        <v>49.71701003677329</v>
      </c>
      <c r="M1406" s="108">
        <f>+H1406/C1406*100</f>
        <v>50.28298996322671</v>
      </c>
      <c r="N1406" s="20"/>
      <c r="O1406" s="16"/>
      <c r="P1406" s="42"/>
      <c r="Q1406" s="16"/>
      <c r="R1406" s="16"/>
      <c r="S1406" s="33"/>
      <c r="T1406" s="36"/>
      <c r="U1406" s="36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</row>
    <row r="1407" spans="1:44" ht="18.75">
      <c r="A1407" s="49"/>
      <c r="B1407" s="17" t="s">
        <v>133</v>
      </c>
      <c r="C1407" s="70"/>
      <c r="D1407" s="70"/>
      <c r="E1407" s="70"/>
      <c r="F1407" s="70"/>
      <c r="G1407" s="72"/>
      <c r="H1407" s="72"/>
      <c r="I1407" s="73"/>
      <c r="J1407" s="72"/>
      <c r="K1407" s="72"/>
      <c r="L1407" s="72"/>
      <c r="M1407" s="72"/>
      <c r="N1407" s="20"/>
      <c r="O1407" s="33"/>
      <c r="P1407" s="38"/>
      <c r="Q1407" s="33"/>
      <c r="R1407" s="38"/>
      <c r="S1407" s="34"/>
      <c r="T1407" s="34"/>
      <c r="U1407" s="34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</row>
    <row r="1408" spans="1:44" ht="18.75">
      <c r="A1408" s="49"/>
      <c r="B1408" s="43" t="s">
        <v>110</v>
      </c>
      <c r="C1408" s="74"/>
      <c r="D1408" s="74"/>
      <c r="E1408" s="74"/>
      <c r="F1408" s="74"/>
      <c r="G1408" s="76"/>
      <c r="H1408" s="76"/>
      <c r="I1408" s="77"/>
      <c r="J1408" s="76"/>
      <c r="K1408" s="76"/>
      <c r="L1408" s="76"/>
      <c r="M1408" s="76"/>
      <c r="N1408" s="20"/>
      <c r="O1408" s="33"/>
      <c r="P1408" s="38"/>
      <c r="Q1408" s="33"/>
      <c r="R1408" s="38"/>
      <c r="S1408" s="34"/>
      <c r="T1408" s="34"/>
      <c r="U1408" s="34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</row>
    <row r="1409" spans="1:44" ht="18.75">
      <c r="A1409" s="49"/>
      <c r="B1409" s="60" t="s">
        <v>19</v>
      </c>
      <c r="C1409" s="78">
        <f>+'[2]สคร.11_46'!AW$354</f>
        <v>0</v>
      </c>
      <c r="D1409" s="78">
        <f>+'[2]สคร.11_46'!AX$354</f>
        <v>0</v>
      </c>
      <c r="E1409" s="78">
        <f>+'[2]สคร.11_46'!AY$354</f>
        <v>0</v>
      </c>
      <c r="F1409" s="78">
        <f>+'[2]สคร.11_46'!AZ$354</f>
        <v>0</v>
      </c>
      <c r="G1409" s="85">
        <f>+D1409+E1409+F1409</f>
        <v>0</v>
      </c>
      <c r="H1409" s="85">
        <f>+C1409-D1409-E1409-F1409</f>
        <v>0</v>
      </c>
      <c r="I1409" s="86" t="e">
        <f>+D1409/C1409*100</f>
        <v>#DIV/0!</v>
      </c>
      <c r="J1409" s="86" t="e">
        <f>+E1409/C1409*100</f>
        <v>#DIV/0!</v>
      </c>
      <c r="K1409" s="86" t="e">
        <f>+F1409/C1409*100</f>
        <v>#DIV/0!</v>
      </c>
      <c r="L1409" s="86" t="e">
        <f>+G1409/C1409*100</f>
        <v>#DIV/0!</v>
      </c>
      <c r="M1409" s="86" t="e">
        <f>+H1409/C1409*100</f>
        <v>#DIV/0!</v>
      </c>
      <c r="N1409" s="20"/>
      <c r="O1409" s="33"/>
      <c r="P1409" s="38"/>
      <c r="Q1409" s="33"/>
      <c r="R1409" s="38"/>
      <c r="S1409" s="34"/>
      <c r="T1409" s="34"/>
      <c r="U1409" s="34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</row>
    <row r="1410" spans="1:44" ht="18.75">
      <c r="A1410" s="49"/>
      <c r="B1410" s="64" t="s">
        <v>13</v>
      </c>
      <c r="C1410" s="82">
        <f aca="true" t="shared" si="674" ref="C1410:H1410">SUM(C1409:C1409)</f>
        <v>0</v>
      </c>
      <c r="D1410" s="82">
        <f t="shared" si="674"/>
        <v>0</v>
      </c>
      <c r="E1410" s="82">
        <f t="shared" si="674"/>
        <v>0</v>
      </c>
      <c r="F1410" s="82">
        <f t="shared" si="674"/>
        <v>0</v>
      </c>
      <c r="G1410" s="82">
        <f t="shared" si="674"/>
        <v>0</v>
      </c>
      <c r="H1410" s="82">
        <f t="shared" si="674"/>
        <v>0</v>
      </c>
      <c r="I1410" s="83" t="e">
        <f>+D1410/C1410*100</f>
        <v>#DIV/0!</v>
      </c>
      <c r="J1410" s="84" t="e">
        <f>+E1410/C1410*100</f>
        <v>#DIV/0!</v>
      </c>
      <c r="K1410" s="84" t="e">
        <f>+F1410/C1410*100</f>
        <v>#DIV/0!</v>
      </c>
      <c r="L1410" s="84" t="e">
        <f>+G1410/C1410*100</f>
        <v>#DIV/0!</v>
      </c>
      <c r="M1410" s="84" t="e">
        <f>+H1410/C1410*100</f>
        <v>#DIV/0!</v>
      </c>
      <c r="N1410" s="20"/>
      <c r="O1410" s="33"/>
      <c r="P1410" s="38"/>
      <c r="Q1410" s="33"/>
      <c r="R1410" s="38"/>
      <c r="S1410" s="34"/>
      <c r="T1410" s="34"/>
      <c r="U1410" s="34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</row>
    <row r="1411" spans="1:44" ht="18.75">
      <c r="A1411" s="49"/>
      <c r="B1411" s="43" t="s">
        <v>130</v>
      </c>
      <c r="C1411" s="74"/>
      <c r="D1411" s="74"/>
      <c r="E1411" s="74"/>
      <c r="F1411" s="74"/>
      <c r="G1411" s="76"/>
      <c r="H1411" s="76"/>
      <c r="I1411" s="77"/>
      <c r="J1411" s="76"/>
      <c r="K1411" s="76"/>
      <c r="L1411" s="76"/>
      <c r="M1411" s="76"/>
      <c r="N1411" s="20"/>
      <c r="O1411" s="33"/>
      <c r="P1411" s="38"/>
      <c r="Q1411" s="33"/>
      <c r="R1411" s="38"/>
      <c r="S1411" s="34"/>
      <c r="T1411" s="34"/>
      <c r="U1411" s="34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</row>
    <row r="1412" spans="1:44" ht="18.75">
      <c r="A1412" s="49"/>
      <c r="B1412" s="60" t="s">
        <v>19</v>
      </c>
      <c r="C1412" s="78">
        <f>+'[2]สคร.11_46'!AW$379</f>
        <v>0</v>
      </c>
      <c r="D1412" s="78">
        <f>+'[2]สคร.11_46'!AX$379</f>
        <v>0</v>
      </c>
      <c r="E1412" s="78">
        <f>+'[2]สคร.11_46'!AY$379</f>
        <v>0</v>
      </c>
      <c r="F1412" s="78">
        <f>+'[2]สคร.11_46'!AZ$379</f>
        <v>0</v>
      </c>
      <c r="G1412" s="85">
        <f>+D1412+E1412+F1412</f>
        <v>0</v>
      </c>
      <c r="H1412" s="85">
        <f>+C1412-D1412-E1412-F1412</f>
        <v>0</v>
      </c>
      <c r="I1412" s="86" t="e">
        <f>+D1412/C1412*100</f>
        <v>#DIV/0!</v>
      </c>
      <c r="J1412" s="81" t="e">
        <f>+E1412/C1412*100</f>
        <v>#DIV/0!</v>
      </c>
      <c r="K1412" s="81" t="e">
        <f>+F1412/C1412*100</f>
        <v>#DIV/0!</v>
      </c>
      <c r="L1412" s="81" t="e">
        <f>+G1412/C1412*100</f>
        <v>#DIV/0!</v>
      </c>
      <c r="M1412" s="81" t="e">
        <f>+H1412/C1412*100</f>
        <v>#DIV/0!</v>
      </c>
      <c r="N1412" s="20"/>
      <c r="O1412" s="33"/>
      <c r="P1412" s="38"/>
      <c r="Q1412" s="33"/>
      <c r="R1412" s="38"/>
      <c r="S1412" s="34"/>
      <c r="T1412" s="34"/>
      <c r="U1412" s="34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</row>
    <row r="1413" spans="1:44" ht="18.75">
      <c r="A1413" s="49"/>
      <c r="B1413" s="61" t="s">
        <v>20</v>
      </c>
      <c r="C1413" s="78">
        <f>+'[2]สคร.11_46'!AW$380</f>
        <v>0</v>
      </c>
      <c r="D1413" s="78">
        <f>+'[2]สคร.11_46'!AX$380</f>
        <v>0</v>
      </c>
      <c r="E1413" s="78">
        <f>+'[2]สคร.11_46'!AY$380</f>
        <v>0</v>
      </c>
      <c r="F1413" s="78">
        <f>+'[2]สคร.11_46'!AZ$380</f>
        <v>0</v>
      </c>
      <c r="G1413" s="79">
        <f>+D1413+E1413+F1413</f>
        <v>0</v>
      </c>
      <c r="H1413" s="79">
        <f>+C1413-D1413-E1413-F1413</f>
        <v>0</v>
      </c>
      <c r="I1413" s="80" t="e">
        <f>+D1413/C1413*100</f>
        <v>#DIV/0!</v>
      </c>
      <c r="J1413" s="81" t="e">
        <f>+E1413/C1413*100</f>
        <v>#DIV/0!</v>
      </c>
      <c r="K1413" s="81" t="e">
        <f>+F1413/C1413*100</f>
        <v>#DIV/0!</v>
      </c>
      <c r="L1413" s="81" t="e">
        <f>+G1413/C1413*100</f>
        <v>#DIV/0!</v>
      </c>
      <c r="M1413" s="81" t="e">
        <f>+H1413/C1413*100</f>
        <v>#DIV/0!</v>
      </c>
      <c r="N1413" s="20"/>
      <c r="O1413" s="33"/>
      <c r="P1413" s="38"/>
      <c r="Q1413" s="33"/>
      <c r="R1413" s="38"/>
      <c r="S1413" s="34"/>
      <c r="T1413" s="34"/>
      <c r="U1413" s="34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</row>
    <row r="1414" spans="1:44" ht="18.75">
      <c r="A1414" s="49"/>
      <c r="B1414" s="64" t="s">
        <v>13</v>
      </c>
      <c r="C1414" s="82">
        <f aca="true" t="shared" si="675" ref="C1414:H1414">SUM(C1412:C1413)</f>
        <v>0</v>
      </c>
      <c r="D1414" s="82">
        <f t="shared" si="675"/>
        <v>0</v>
      </c>
      <c r="E1414" s="82">
        <f t="shared" si="675"/>
        <v>0</v>
      </c>
      <c r="F1414" s="82">
        <f t="shared" si="675"/>
        <v>0</v>
      </c>
      <c r="G1414" s="82">
        <f t="shared" si="675"/>
        <v>0</v>
      </c>
      <c r="H1414" s="82">
        <f t="shared" si="675"/>
        <v>0</v>
      </c>
      <c r="I1414" s="83" t="e">
        <f>+D1414/C1414*100</f>
        <v>#DIV/0!</v>
      </c>
      <c r="J1414" s="84" t="e">
        <f>+E1414/C1414*100</f>
        <v>#DIV/0!</v>
      </c>
      <c r="K1414" s="84" t="e">
        <f>+F1414/C1414*100</f>
        <v>#DIV/0!</v>
      </c>
      <c r="L1414" s="84" t="e">
        <f>+G1414/C1414*100</f>
        <v>#DIV/0!</v>
      </c>
      <c r="M1414" s="84" t="e">
        <f>+H1414/C1414*100</f>
        <v>#DIV/0!</v>
      </c>
      <c r="N1414" s="20"/>
      <c r="O1414" s="33"/>
      <c r="P1414" s="38"/>
      <c r="Q1414" s="33"/>
      <c r="R1414" s="38"/>
      <c r="S1414" s="34"/>
      <c r="T1414" s="34"/>
      <c r="U1414" s="34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</row>
    <row r="1415" spans="1:44" ht="18.75">
      <c r="A1415" s="49"/>
      <c r="B1415" s="17" t="s">
        <v>128</v>
      </c>
      <c r="C1415" s="88"/>
      <c r="D1415" s="88"/>
      <c r="E1415" s="88"/>
      <c r="F1415" s="88"/>
      <c r="G1415" s="89"/>
      <c r="H1415" s="89"/>
      <c r="I1415" s="90"/>
      <c r="J1415" s="89"/>
      <c r="K1415" s="89"/>
      <c r="L1415" s="89"/>
      <c r="M1415" s="89"/>
      <c r="N1415" s="20"/>
      <c r="O1415" s="33"/>
      <c r="P1415" s="38"/>
      <c r="Q1415" s="33"/>
      <c r="R1415" s="38"/>
      <c r="S1415" s="34"/>
      <c r="T1415" s="34"/>
      <c r="U1415" s="34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</row>
    <row r="1416" spans="1:44" ht="18.75">
      <c r="A1416" s="49"/>
      <c r="B1416" s="43" t="s">
        <v>129</v>
      </c>
      <c r="C1416" s="91"/>
      <c r="D1416" s="91"/>
      <c r="E1416" s="91"/>
      <c r="F1416" s="91"/>
      <c r="G1416" s="92"/>
      <c r="H1416" s="92"/>
      <c r="I1416" s="93"/>
      <c r="J1416" s="92"/>
      <c r="K1416" s="92"/>
      <c r="L1416" s="92"/>
      <c r="M1416" s="92"/>
      <c r="N1416" s="20"/>
      <c r="O1416" s="33"/>
      <c r="P1416" s="38"/>
      <c r="Q1416" s="33"/>
      <c r="R1416" s="38"/>
      <c r="S1416" s="34"/>
      <c r="T1416" s="34"/>
      <c r="U1416" s="34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</row>
    <row r="1417" spans="1:44" ht="18.75">
      <c r="A1417" s="49"/>
      <c r="B1417" s="66" t="s">
        <v>18</v>
      </c>
      <c r="C1417" s="94">
        <f>+'[2]สคร.11_46'!AW$402</f>
        <v>4284600</v>
      </c>
      <c r="D1417" s="94">
        <f>+'[2]สคร.11_46'!AX$402</f>
        <v>0</v>
      </c>
      <c r="E1417" s="94">
        <f>+'[2]สคร.11_46'!AY$402</f>
        <v>0</v>
      </c>
      <c r="F1417" s="94">
        <f>+'[2]สคร.11_46'!AZ$402</f>
        <v>2958880</v>
      </c>
      <c r="G1417" s="95">
        <f>+D1417+E1417+F1417</f>
        <v>2958880</v>
      </c>
      <c r="H1417" s="95">
        <f>+C1417-D1417-E1417-F1417</f>
        <v>1325720</v>
      </c>
      <c r="I1417" s="96">
        <f>+D1417/C1417*100</f>
        <v>0</v>
      </c>
      <c r="J1417" s="95">
        <f>+E1417/C1417*100</f>
        <v>0</v>
      </c>
      <c r="K1417" s="95">
        <f>+F1417/C1417*100</f>
        <v>69.05848854035382</v>
      </c>
      <c r="L1417" s="95">
        <f>+G1417/C1417*100</f>
        <v>69.05848854035382</v>
      </c>
      <c r="M1417" s="95">
        <f>+H1417/C1417*100</f>
        <v>30.941511459646176</v>
      </c>
      <c r="N1417" s="20"/>
      <c r="O1417" s="33"/>
      <c r="P1417" s="38"/>
      <c r="Q1417" s="33"/>
      <c r="R1417" s="38"/>
      <c r="S1417" s="41"/>
      <c r="T1417" s="2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</row>
    <row r="1418" spans="1:44" ht="18.75">
      <c r="A1418" s="49"/>
      <c r="B1418" s="62" t="s">
        <v>19</v>
      </c>
      <c r="C1418" s="97">
        <f>+'[2]สคร.11_46'!AW$403</f>
        <v>792100</v>
      </c>
      <c r="D1418" s="97">
        <f>+'[2]สคร.11_46'!AX$403</f>
        <v>0</v>
      </c>
      <c r="E1418" s="97">
        <f>+'[2]สคร.11_46'!AY$403</f>
        <v>0</v>
      </c>
      <c r="F1418" s="97">
        <f>+'[2]สคร.11_46'!AZ$403</f>
        <v>308689.05</v>
      </c>
      <c r="G1418" s="98">
        <f>+D1418+E1418+F1418</f>
        <v>308689.05</v>
      </c>
      <c r="H1418" s="98">
        <f>+C1418-D1418-E1418-F1418</f>
        <v>483410.95</v>
      </c>
      <c r="I1418" s="80">
        <f>+D1418/C1418*100</f>
        <v>0</v>
      </c>
      <c r="J1418" s="98">
        <f>+E1418/C1418*100</f>
        <v>0</v>
      </c>
      <c r="K1418" s="98">
        <f>+F1418/C1418*100</f>
        <v>38.97096957454866</v>
      </c>
      <c r="L1418" s="98">
        <f>+G1418/C1418*100</f>
        <v>38.97096957454866</v>
      </c>
      <c r="M1418" s="98">
        <f>+H1418/C1418*100</f>
        <v>61.02903042545134</v>
      </c>
      <c r="N1418" s="20"/>
      <c r="O1418" s="16"/>
      <c r="P1418" s="42"/>
      <c r="Q1418" s="16"/>
      <c r="R1418" s="16"/>
      <c r="S1418" s="33"/>
      <c r="T1418" s="36"/>
      <c r="U1418" s="36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</row>
    <row r="1419" spans="1:44" ht="18.75">
      <c r="A1419" s="49"/>
      <c r="B1419" s="65" t="s">
        <v>13</v>
      </c>
      <c r="C1419" s="82">
        <f aca="true" t="shared" si="676" ref="C1419:H1419">SUM(C1417:C1418)</f>
        <v>5076700</v>
      </c>
      <c r="D1419" s="82">
        <f t="shared" si="676"/>
        <v>0</v>
      </c>
      <c r="E1419" s="82">
        <f t="shared" si="676"/>
        <v>0</v>
      </c>
      <c r="F1419" s="82">
        <f t="shared" si="676"/>
        <v>3267569.05</v>
      </c>
      <c r="G1419" s="82">
        <f t="shared" si="676"/>
        <v>3267569.05</v>
      </c>
      <c r="H1419" s="82">
        <f t="shared" si="676"/>
        <v>1809130.95</v>
      </c>
      <c r="I1419" s="99">
        <f>+D1419/C1419*100</f>
        <v>0</v>
      </c>
      <c r="J1419" s="100">
        <f>+E1419/C1419*100</f>
        <v>0</v>
      </c>
      <c r="K1419" s="100">
        <f>+F1419/C1419*100</f>
        <v>64.36403667736916</v>
      </c>
      <c r="L1419" s="100">
        <f>+G1419/C1419*100</f>
        <v>64.36403667736916</v>
      </c>
      <c r="M1419" s="100">
        <f>+H1419/C1419*100</f>
        <v>35.63596332263084</v>
      </c>
      <c r="N1419" s="20"/>
      <c r="O1419" s="16"/>
      <c r="P1419" s="42"/>
      <c r="Q1419" s="16"/>
      <c r="R1419" s="16"/>
      <c r="S1419" s="33"/>
      <c r="T1419" s="36"/>
      <c r="U1419" s="36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</row>
    <row r="1420" spans="1:44" ht="19.5" thickBot="1">
      <c r="A1420" s="49"/>
      <c r="B1420" s="18" t="s">
        <v>132</v>
      </c>
      <c r="C1420" s="101"/>
      <c r="D1420" s="101"/>
      <c r="E1420" s="101"/>
      <c r="F1420" s="101"/>
      <c r="G1420" s="102"/>
      <c r="H1420" s="102"/>
      <c r="I1420" s="103"/>
      <c r="J1420" s="102"/>
      <c r="K1420" s="102"/>
      <c r="L1420" s="102"/>
      <c r="M1420" s="102"/>
      <c r="N1420" s="20"/>
      <c r="O1420" s="16"/>
      <c r="P1420" s="42"/>
      <c r="Q1420" s="16"/>
      <c r="R1420" s="16"/>
      <c r="S1420" s="33"/>
      <c r="T1420" s="36"/>
      <c r="U1420" s="36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</row>
    <row r="1421" spans="1:44" ht="19.5" thickTop="1">
      <c r="A1421" s="50"/>
      <c r="B1421" s="60" t="s">
        <v>18</v>
      </c>
      <c r="C1421" s="78">
        <f aca="true" t="shared" si="677" ref="C1421:H1421">+C1417</f>
        <v>4284600</v>
      </c>
      <c r="D1421" s="78">
        <f t="shared" si="677"/>
        <v>0</v>
      </c>
      <c r="E1421" s="78">
        <f t="shared" si="677"/>
        <v>0</v>
      </c>
      <c r="F1421" s="78">
        <f t="shared" si="677"/>
        <v>2958880</v>
      </c>
      <c r="G1421" s="78">
        <f t="shared" si="677"/>
        <v>2958880</v>
      </c>
      <c r="H1421" s="78">
        <f t="shared" si="677"/>
        <v>1325720</v>
      </c>
      <c r="I1421" s="86">
        <f aca="true" t="shared" si="678" ref="I1421:I1426">+D1421/C1421*100</f>
        <v>0</v>
      </c>
      <c r="J1421" s="81">
        <f aca="true" t="shared" si="679" ref="J1421:J1426">+E1421/C1421*100</f>
        <v>0</v>
      </c>
      <c r="K1421" s="81">
        <f aca="true" t="shared" si="680" ref="K1421:K1426">+F1421/C1421*100</f>
        <v>69.05848854035382</v>
      </c>
      <c r="L1421" s="81">
        <f aca="true" t="shared" si="681" ref="L1421:L1426">+G1421/C1421*100</f>
        <v>69.05848854035382</v>
      </c>
      <c r="M1421" s="81">
        <f aca="true" t="shared" si="682" ref="M1421:M1426">+H1421/C1421*100</f>
        <v>30.941511459646176</v>
      </c>
      <c r="N1421" s="20"/>
      <c r="O1421" s="16"/>
      <c r="P1421" s="42"/>
      <c r="Q1421" s="16"/>
      <c r="R1421" s="16"/>
      <c r="S1421" s="33"/>
      <c r="T1421" s="36"/>
      <c r="U1421" s="36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</row>
    <row r="1422" spans="1:44" ht="18.75">
      <c r="A1422" s="49"/>
      <c r="B1422" s="62" t="s">
        <v>19</v>
      </c>
      <c r="C1422" s="97">
        <f aca="true" t="shared" si="683" ref="C1422:H1422">+C1396+C1403+C1409+C1412+C1418</f>
        <v>14812540</v>
      </c>
      <c r="D1422" s="97">
        <f t="shared" si="683"/>
        <v>0</v>
      </c>
      <c r="E1422" s="97">
        <f t="shared" si="683"/>
        <v>1178983.85</v>
      </c>
      <c r="F1422" s="97">
        <f t="shared" si="683"/>
        <v>4584541.6899999995</v>
      </c>
      <c r="G1422" s="97">
        <f t="shared" si="683"/>
        <v>5763525.54</v>
      </c>
      <c r="H1422" s="97">
        <f t="shared" si="683"/>
        <v>9049014.46</v>
      </c>
      <c r="I1422" s="86">
        <f t="shared" si="678"/>
        <v>0</v>
      </c>
      <c r="J1422" s="81">
        <f t="shared" si="679"/>
        <v>7.959363147711332</v>
      </c>
      <c r="K1422" s="81">
        <f t="shared" si="680"/>
        <v>30.950408842777804</v>
      </c>
      <c r="L1422" s="81">
        <f t="shared" si="681"/>
        <v>38.90977199048914</v>
      </c>
      <c r="M1422" s="81">
        <f t="shared" si="682"/>
        <v>61.090228009510874</v>
      </c>
      <c r="N1422" s="20"/>
      <c r="O1422" s="16"/>
      <c r="P1422" s="42"/>
      <c r="Q1422" s="16"/>
      <c r="R1422" s="16"/>
      <c r="S1422" s="33"/>
      <c r="T1422" s="36"/>
      <c r="U1422" s="36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</row>
    <row r="1423" spans="1:44" ht="18.75">
      <c r="A1423" s="49"/>
      <c r="B1423" s="61" t="s">
        <v>20</v>
      </c>
      <c r="C1423" s="104">
        <f aca="true" t="shared" si="684" ref="C1423:H1423">+C1397+C1404+C1413</f>
        <v>6395700</v>
      </c>
      <c r="D1423" s="104">
        <f t="shared" si="684"/>
        <v>0</v>
      </c>
      <c r="E1423" s="104">
        <f t="shared" si="684"/>
        <v>2639000</v>
      </c>
      <c r="F1423" s="104">
        <f t="shared" si="684"/>
        <v>1860300</v>
      </c>
      <c r="G1423" s="104">
        <f t="shared" si="684"/>
        <v>4499300</v>
      </c>
      <c r="H1423" s="104">
        <f t="shared" si="684"/>
        <v>1896400</v>
      </c>
      <c r="I1423" s="104">
        <f t="shared" si="678"/>
        <v>0</v>
      </c>
      <c r="J1423" s="104">
        <f t="shared" si="679"/>
        <v>41.26209797207499</v>
      </c>
      <c r="K1423" s="104">
        <f t="shared" si="680"/>
        <v>29.08673014681739</v>
      </c>
      <c r="L1423" s="104">
        <f t="shared" si="681"/>
        <v>70.34882811889238</v>
      </c>
      <c r="M1423" s="104">
        <f t="shared" si="682"/>
        <v>29.65117188110762</v>
      </c>
      <c r="N1423" s="20"/>
      <c r="O1423" s="16"/>
      <c r="P1423" s="42"/>
      <c r="Q1423" s="16"/>
      <c r="R1423" s="16"/>
      <c r="S1423" s="33"/>
      <c r="T1423" s="36"/>
      <c r="U1423" s="36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</row>
    <row r="1424" spans="1:44" ht="18.75">
      <c r="A1424" s="49"/>
      <c r="B1424" s="62" t="s">
        <v>21</v>
      </c>
      <c r="C1424" s="97">
        <f aca="true" t="shared" si="685" ref="C1424:H1424">+C1398+C1405</f>
        <v>5035550</v>
      </c>
      <c r="D1424" s="97">
        <f t="shared" si="685"/>
        <v>0</v>
      </c>
      <c r="E1424" s="97">
        <f t="shared" si="685"/>
        <v>0</v>
      </c>
      <c r="F1424" s="97">
        <f t="shared" si="685"/>
        <v>3787922.4</v>
      </c>
      <c r="G1424" s="97">
        <f t="shared" si="685"/>
        <v>3787922.4</v>
      </c>
      <c r="H1424" s="97">
        <f t="shared" si="685"/>
        <v>1247627.6</v>
      </c>
      <c r="I1424" s="86">
        <f t="shared" si="678"/>
        <v>0</v>
      </c>
      <c r="J1424" s="81">
        <f t="shared" si="679"/>
        <v>0</v>
      </c>
      <c r="K1424" s="81">
        <f t="shared" si="680"/>
        <v>75.22360814608136</v>
      </c>
      <c r="L1424" s="81">
        <f t="shared" si="681"/>
        <v>75.22360814608136</v>
      </c>
      <c r="M1424" s="81">
        <f t="shared" si="682"/>
        <v>24.77639185391864</v>
      </c>
      <c r="N1424" s="20"/>
      <c r="O1424" s="16"/>
      <c r="P1424" s="42"/>
      <c r="Q1424" s="16"/>
      <c r="R1424" s="16"/>
      <c r="S1424" s="33"/>
      <c r="T1424" s="36"/>
      <c r="U1424" s="36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</row>
    <row r="1425" spans="1:44" ht="18.75">
      <c r="A1425" s="49"/>
      <c r="B1425" s="67" t="s">
        <v>22</v>
      </c>
      <c r="C1425" s="105">
        <f aca="true" t="shared" si="686" ref="C1425:H1425">+C1399</f>
        <v>0</v>
      </c>
      <c r="D1425" s="105">
        <f t="shared" si="686"/>
        <v>0</v>
      </c>
      <c r="E1425" s="105">
        <f t="shared" si="686"/>
        <v>0</v>
      </c>
      <c r="F1425" s="105">
        <f t="shared" si="686"/>
        <v>0</v>
      </c>
      <c r="G1425" s="105">
        <f t="shared" si="686"/>
        <v>0</v>
      </c>
      <c r="H1425" s="105">
        <f t="shared" si="686"/>
        <v>0</v>
      </c>
      <c r="I1425" s="86" t="e">
        <f t="shared" si="678"/>
        <v>#DIV/0!</v>
      </c>
      <c r="J1425" s="81" t="e">
        <f t="shared" si="679"/>
        <v>#DIV/0!</v>
      </c>
      <c r="K1425" s="81" t="e">
        <f t="shared" si="680"/>
        <v>#DIV/0!</v>
      </c>
      <c r="L1425" s="81" t="e">
        <f t="shared" si="681"/>
        <v>#DIV/0!</v>
      </c>
      <c r="M1425" s="81" t="e">
        <f t="shared" si="682"/>
        <v>#DIV/0!</v>
      </c>
      <c r="N1425" s="20"/>
      <c r="O1425" s="33"/>
      <c r="P1425" s="38"/>
      <c r="Q1425" s="33"/>
      <c r="R1425" s="38"/>
      <c r="S1425" s="34"/>
      <c r="T1425" s="34"/>
      <c r="U1425" s="34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</row>
    <row r="1426" spans="1:44" ht="19.5" thickBot="1">
      <c r="A1426" s="109"/>
      <c r="B1426" s="68" t="s">
        <v>14</v>
      </c>
      <c r="C1426" s="106">
        <f aca="true" t="shared" si="687" ref="C1426:H1426">SUM(C1421:C1425)</f>
        <v>30528390</v>
      </c>
      <c r="D1426" s="106">
        <f t="shared" si="687"/>
        <v>0</v>
      </c>
      <c r="E1426" s="106">
        <f t="shared" si="687"/>
        <v>3817983.85</v>
      </c>
      <c r="F1426" s="106">
        <f t="shared" si="687"/>
        <v>13191644.09</v>
      </c>
      <c r="G1426" s="106">
        <f t="shared" si="687"/>
        <v>17009627.939999998</v>
      </c>
      <c r="H1426" s="106">
        <f t="shared" si="687"/>
        <v>13518762.06</v>
      </c>
      <c r="I1426" s="106">
        <f t="shared" si="678"/>
        <v>0</v>
      </c>
      <c r="J1426" s="106">
        <f t="shared" si="679"/>
        <v>12.506338689986599</v>
      </c>
      <c r="K1426" s="106">
        <f t="shared" si="680"/>
        <v>43.21107038399339</v>
      </c>
      <c r="L1426" s="107">
        <f t="shared" si="681"/>
        <v>55.71740907397999</v>
      </c>
      <c r="M1426" s="106">
        <f t="shared" si="682"/>
        <v>44.28259092602001</v>
      </c>
      <c r="N1426" s="20"/>
      <c r="O1426" s="33"/>
      <c r="P1426" s="38"/>
      <c r="Q1426" s="33"/>
      <c r="R1426" s="38"/>
      <c r="S1426" s="34"/>
      <c r="T1426" s="34"/>
      <c r="U1426" s="34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</row>
    <row r="1427" spans="1:13" ht="19.5" thickTop="1">
      <c r="A1427" s="69" t="s">
        <v>29</v>
      </c>
      <c r="B1427" s="17" t="s">
        <v>42</v>
      </c>
      <c r="C1427" s="71"/>
      <c r="D1427" s="71"/>
      <c r="E1427" s="71"/>
      <c r="F1427" s="71"/>
      <c r="G1427" s="72"/>
      <c r="H1427" s="72"/>
      <c r="I1427" s="73"/>
      <c r="J1427" s="72"/>
      <c r="K1427" s="72"/>
      <c r="L1427" s="72"/>
      <c r="M1427" s="58"/>
    </row>
    <row r="1428" spans="1:13" ht="18.75">
      <c r="A1428" s="48" t="s">
        <v>85</v>
      </c>
      <c r="B1428" s="43" t="s">
        <v>108</v>
      </c>
      <c r="C1428" s="75"/>
      <c r="D1428" s="75"/>
      <c r="E1428" s="75"/>
      <c r="F1428" s="75"/>
      <c r="G1428" s="76"/>
      <c r="H1428" s="76"/>
      <c r="I1428" s="77"/>
      <c r="J1428" s="76"/>
      <c r="K1428" s="76"/>
      <c r="L1428" s="76"/>
      <c r="M1428" s="59"/>
    </row>
    <row r="1429" spans="1:13" ht="18.75">
      <c r="A1429" s="55"/>
      <c r="B1429" s="60" t="s">
        <v>19</v>
      </c>
      <c r="C1429" s="78">
        <f>+'[2]สคร.12_51'!$E$281</f>
        <v>7135800</v>
      </c>
      <c r="D1429" s="78">
        <f>+'[2]สคร.12_51'!$F$281</f>
        <v>0</v>
      </c>
      <c r="E1429" s="78">
        <f>+'[2]สคร.12_51'!$G$281</f>
        <v>1045000</v>
      </c>
      <c r="F1429" s="78">
        <f>+'[2]สคร.12_51'!$H$281</f>
        <v>3323858.7899999996</v>
      </c>
      <c r="G1429" s="85">
        <f>+D1429+E1429+F1429</f>
        <v>4368858.789999999</v>
      </c>
      <c r="H1429" s="81">
        <f>+C1429-D1429-E1429-F1429</f>
        <v>2766941.2100000004</v>
      </c>
      <c r="I1429" s="86">
        <f>+D1429/C1429*100</f>
        <v>0</v>
      </c>
      <c r="J1429" s="81">
        <f>+E1429/C1429*100</f>
        <v>14.644468735110289</v>
      </c>
      <c r="K1429" s="98">
        <f>+F1429/C1429*100</f>
        <v>46.58004414361388</v>
      </c>
      <c r="L1429" s="81">
        <f>+G1429/C1429*100</f>
        <v>61.22451287872417</v>
      </c>
      <c r="M1429" s="81">
        <f>+H1429/C1429*100</f>
        <v>38.77548712127582</v>
      </c>
    </row>
    <row r="1430" spans="1:13" ht="18.75">
      <c r="A1430" s="56"/>
      <c r="B1430" s="61" t="s">
        <v>20</v>
      </c>
      <c r="C1430" s="97">
        <f>+'[2]สคร.12_51'!$E$282</f>
        <v>24995410</v>
      </c>
      <c r="D1430" s="97">
        <f>+'[2]สคร.12_51'!$F$282</f>
        <v>0</v>
      </c>
      <c r="E1430" s="97">
        <f>+'[2]สคร.12_51'!$G$282</f>
        <v>2283030</v>
      </c>
      <c r="F1430" s="97">
        <f>+'[2]สคร.12_51'!$H$282</f>
        <v>683780</v>
      </c>
      <c r="G1430" s="79">
        <f>+D1430+E1430+F1430</f>
        <v>2966810</v>
      </c>
      <c r="H1430" s="98">
        <f>+C1430-D1430-E1430-F1430</f>
        <v>22028600</v>
      </c>
      <c r="I1430" s="80">
        <f>+D1430/C1430*100</f>
        <v>0</v>
      </c>
      <c r="J1430" s="98">
        <f>+E1430/C1430*100</f>
        <v>9.133796965122796</v>
      </c>
      <c r="K1430" s="98">
        <f>+F1430/C1430*100</f>
        <v>2.7356222602469815</v>
      </c>
      <c r="L1430" s="98">
        <f>+G1430/C1430*100</f>
        <v>11.869419225369777</v>
      </c>
      <c r="M1430" s="98">
        <f>+H1430/C1430*100</f>
        <v>88.13058077463022</v>
      </c>
    </row>
    <row r="1431" spans="1:13" ht="18.75">
      <c r="A1431" s="49"/>
      <c r="B1431" s="62" t="s">
        <v>21</v>
      </c>
      <c r="C1431" s="97">
        <f>+'[2]สคร.12_51'!$E$283</f>
        <v>2995500</v>
      </c>
      <c r="D1431" s="97">
        <f>+'[2]สคร.12_51'!$F$283</f>
        <v>0</v>
      </c>
      <c r="E1431" s="97">
        <f>+'[2]สคร.12_51'!$G$283</f>
        <v>0</v>
      </c>
      <c r="F1431" s="97">
        <f>+'[2]สคร.12_51'!$H$283</f>
        <v>1856280</v>
      </c>
      <c r="G1431" s="79">
        <f>+D1431+E1431+F1431</f>
        <v>1856280</v>
      </c>
      <c r="H1431" s="98">
        <f>+C1431-D1431-E1431-F1431</f>
        <v>1139220</v>
      </c>
      <c r="I1431" s="80">
        <f>+D1431/C1431*100</f>
        <v>0</v>
      </c>
      <c r="J1431" s="98">
        <f>+E1431/C1431*100</f>
        <v>0</v>
      </c>
      <c r="K1431" s="98">
        <f>+F1431/C1431*100</f>
        <v>61.96895343014521</v>
      </c>
      <c r="L1431" s="98">
        <f>+G1431/C1431*100</f>
        <v>61.96895343014521</v>
      </c>
      <c r="M1431" s="98">
        <f>+H1431/C1431*100</f>
        <v>38.03104656985478</v>
      </c>
    </row>
    <row r="1432" spans="1:13" ht="18.75">
      <c r="A1432" s="49"/>
      <c r="B1432" s="63" t="s">
        <v>22</v>
      </c>
      <c r="C1432" s="97">
        <f>+'[2]สคร.12_51'!$E$284</f>
        <v>0</v>
      </c>
      <c r="D1432" s="97">
        <f>+'[2]สคร.12_51'!$F$284</f>
        <v>0</v>
      </c>
      <c r="E1432" s="97">
        <f>+'[2]สคร.12_51'!$G$284</f>
        <v>0</v>
      </c>
      <c r="F1432" s="97">
        <f>+'[2]สคร.12_51'!$H$284</f>
        <v>0</v>
      </c>
      <c r="G1432" s="79">
        <f>+D1432+E1432+F1432</f>
        <v>0</v>
      </c>
      <c r="H1432" s="98">
        <f>+C1432-D1432-E1432-F1432</f>
        <v>0</v>
      </c>
      <c r="I1432" s="80" t="e">
        <f>+D1432/C1432*100</f>
        <v>#DIV/0!</v>
      </c>
      <c r="J1432" s="98" t="e">
        <f>+E1432/C1432*100</f>
        <v>#DIV/0!</v>
      </c>
      <c r="K1432" s="98" t="e">
        <f>+F1432/C1432*100</f>
        <v>#DIV/0!</v>
      </c>
      <c r="L1432" s="98" t="e">
        <f>+G1432/C1432*100</f>
        <v>#DIV/0!</v>
      </c>
      <c r="M1432" s="98" t="e">
        <f>+H1432/C1432*100</f>
        <v>#DIV/0!</v>
      </c>
    </row>
    <row r="1433" spans="1:13" ht="18.75">
      <c r="A1433" s="49"/>
      <c r="B1433" s="64" t="s">
        <v>13</v>
      </c>
      <c r="C1433" s="108">
        <f aca="true" t="shared" si="688" ref="C1433:H1433">SUM(C1429:C1432)</f>
        <v>35126710</v>
      </c>
      <c r="D1433" s="108">
        <f t="shared" si="688"/>
        <v>0</v>
      </c>
      <c r="E1433" s="108">
        <f t="shared" si="688"/>
        <v>3328030</v>
      </c>
      <c r="F1433" s="108">
        <f t="shared" si="688"/>
        <v>5863918.789999999</v>
      </c>
      <c r="G1433" s="108">
        <f t="shared" si="688"/>
        <v>9191948.79</v>
      </c>
      <c r="H1433" s="108">
        <f t="shared" si="688"/>
        <v>25934761.21</v>
      </c>
      <c r="I1433" s="108">
        <f>+D1433/C1433*100</f>
        <v>0</v>
      </c>
      <c r="J1433" s="108">
        <f>+E1433/C1433*100</f>
        <v>9.474357262607287</v>
      </c>
      <c r="K1433" s="108">
        <f>+F1433/C1433*100</f>
        <v>16.693618018880787</v>
      </c>
      <c r="L1433" s="108">
        <f>+G1433/C1433*100</f>
        <v>26.167975281488072</v>
      </c>
      <c r="M1433" s="108">
        <f>+H1433/C1433*100</f>
        <v>73.83202471851192</v>
      </c>
    </row>
    <row r="1434" spans="1:13" ht="18.75">
      <c r="A1434" s="49"/>
      <c r="B1434" s="17" t="s">
        <v>109</v>
      </c>
      <c r="C1434" s="71"/>
      <c r="D1434" s="71"/>
      <c r="E1434" s="71"/>
      <c r="F1434" s="71"/>
      <c r="G1434" s="72"/>
      <c r="H1434" s="72"/>
      <c r="I1434" s="73"/>
      <c r="J1434" s="72"/>
      <c r="K1434" s="72"/>
      <c r="L1434" s="72"/>
      <c r="M1434" s="72"/>
    </row>
    <row r="1435" spans="1:13" ht="18.75">
      <c r="A1435" s="49"/>
      <c r="B1435" s="43" t="s">
        <v>107</v>
      </c>
      <c r="C1435" s="75"/>
      <c r="D1435" s="75"/>
      <c r="E1435" s="75"/>
      <c r="F1435" s="75"/>
      <c r="G1435" s="76"/>
      <c r="H1435" s="76"/>
      <c r="I1435" s="77"/>
      <c r="J1435" s="76"/>
      <c r="K1435" s="76"/>
      <c r="L1435" s="76"/>
      <c r="M1435" s="76"/>
    </row>
    <row r="1436" spans="1:13" ht="18.75">
      <c r="A1436" s="49"/>
      <c r="B1436" s="60" t="s">
        <v>19</v>
      </c>
      <c r="C1436" s="78">
        <f>+'[2]สคร.12_51'!$E$336</f>
        <v>8985440</v>
      </c>
      <c r="D1436" s="78">
        <f>+'[2]สคร.12_51'!$F$336</f>
        <v>0</v>
      </c>
      <c r="E1436" s="78">
        <f>+'[2]สคร.12_51'!$G$336</f>
        <v>680969.18</v>
      </c>
      <c r="F1436" s="78">
        <f>+'[2]สคร.12_51'!$H$336</f>
        <v>4578004.5</v>
      </c>
      <c r="G1436" s="85">
        <f>+D1436+E1436+F1436</f>
        <v>5258973.68</v>
      </c>
      <c r="H1436" s="85">
        <f>+C1436-D1436-E1436-F1436</f>
        <v>3726466.3200000003</v>
      </c>
      <c r="I1436" s="86">
        <f>+D1436/C1436*100</f>
        <v>0</v>
      </c>
      <c r="J1436" s="81">
        <f>+E1436/C1436*100</f>
        <v>7.578584688117666</v>
      </c>
      <c r="K1436" s="81">
        <f>+F1436/C1436*100</f>
        <v>50.94914105486209</v>
      </c>
      <c r="L1436" s="81">
        <f>+G1436/C1436*100</f>
        <v>58.527725742979754</v>
      </c>
      <c r="M1436" s="81">
        <f>+H1436/C1436*100</f>
        <v>41.472274257020246</v>
      </c>
    </row>
    <row r="1437" spans="1:13" ht="18.75">
      <c r="A1437" s="49"/>
      <c r="B1437" s="61" t="s">
        <v>20</v>
      </c>
      <c r="C1437" s="78">
        <f>+'[2]สคร.12_51'!$E$337</f>
        <v>2328760</v>
      </c>
      <c r="D1437" s="78">
        <f>+'[2]สคร.12_51'!$F$337</f>
        <v>0</v>
      </c>
      <c r="E1437" s="78">
        <f>+'[2]สคร.12_51'!$G$337</f>
        <v>2328760</v>
      </c>
      <c r="F1437" s="78">
        <f>+'[2]สคร.12_51'!$H$337</f>
        <v>0</v>
      </c>
      <c r="G1437" s="79">
        <f>+D1437+E1437+F1437</f>
        <v>2328760</v>
      </c>
      <c r="H1437" s="79">
        <f>+C1437-D1437-E1437-F1437</f>
        <v>0</v>
      </c>
      <c r="I1437" s="80">
        <f>+D1437/C1437*100</f>
        <v>0</v>
      </c>
      <c r="J1437" s="81">
        <f>+E1437/C1437*100</f>
        <v>100</v>
      </c>
      <c r="K1437" s="81">
        <f>+F1437/C1437*100</f>
        <v>0</v>
      </c>
      <c r="L1437" s="81">
        <f>+G1437/C1437*100</f>
        <v>100</v>
      </c>
      <c r="M1437" s="81">
        <f>+H1437/C1437*100</f>
        <v>0</v>
      </c>
    </row>
    <row r="1438" spans="1:13" ht="18.75">
      <c r="A1438" s="49"/>
      <c r="B1438" s="62" t="s">
        <v>21</v>
      </c>
      <c r="C1438" s="78">
        <f>+'[2]สคร.12_51'!$E$338</f>
        <v>1356300</v>
      </c>
      <c r="D1438" s="78">
        <f>+'[2]สคร.12_51'!$F$338</f>
        <v>0</v>
      </c>
      <c r="E1438" s="78">
        <f>+'[2]สคร.12_51'!$G$338</f>
        <v>0</v>
      </c>
      <c r="F1438" s="78">
        <f>+'[2]สคร.12_51'!$H$338</f>
        <v>1285650</v>
      </c>
      <c r="G1438" s="79">
        <f>+D1438+E1438+F1438</f>
        <v>1285650</v>
      </c>
      <c r="H1438" s="79">
        <f>+C1438-D1438-E1438-F1438</f>
        <v>70650</v>
      </c>
      <c r="I1438" s="80">
        <f>+D1438/C1438*100</f>
        <v>0</v>
      </c>
      <c r="J1438" s="81">
        <f>+E1438/C1438*100</f>
        <v>0</v>
      </c>
      <c r="K1438" s="81">
        <f>+F1438/C1438*100</f>
        <v>94.79097544790976</v>
      </c>
      <c r="L1438" s="81">
        <f>+G1438/C1438*100</f>
        <v>94.79097544790976</v>
      </c>
      <c r="M1438" s="81">
        <f>+H1438/C1438*100</f>
        <v>5.209024552090245</v>
      </c>
    </row>
    <row r="1439" spans="1:13" ht="18.75">
      <c r="A1439" s="49"/>
      <c r="B1439" s="64" t="s">
        <v>13</v>
      </c>
      <c r="C1439" s="108">
        <f aca="true" t="shared" si="689" ref="C1439:H1439">SUM(C1436:C1438)</f>
        <v>12670500</v>
      </c>
      <c r="D1439" s="108">
        <f t="shared" si="689"/>
        <v>0</v>
      </c>
      <c r="E1439" s="108">
        <f t="shared" si="689"/>
        <v>3009729.18</v>
      </c>
      <c r="F1439" s="108">
        <f t="shared" si="689"/>
        <v>5863654.5</v>
      </c>
      <c r="G1439" s="108">
        <f t="shared" si="689"/>
        <v>8873383.68</v>
      </c>
      <c r="H1439" s="108">
        <f t="shared" si="689"/>
        <v>3797116.3200000003</v>
      </c>
      <c r="I1439" s="108">
        <f>+D1439/C1439*100</f>
        <v>0</v>
      </c>
      <c r="J1439" s="108">
        <f>+E1439/C1439*100</f>
        <v>23.753831182668407</v>
      </c>
      <c r="K1439" s="108">
        <f>+F1439/C1439*100</f>
        <v>46.278004025097665</v>
      </c>
      <c r="L1439" s="108">
        <f>+G1439/C1439*100</f>
        <v>70.03183520776606</v>
      </c>
      <c r="M1439" s="108">
        <f>+H1439/C1439*100</f>
        <v>29.96816479223393</v>
      </c>
    </row>
    <row r="1440" spans="1:13" ht="18.75">
      <c r="A1440" s="49"/>
      <c r="B1440" s="17" t="s">
        <v>133</v>
      </c>
      <c r="C1440" s="70"/>
      <c r="D1440" s="70"/>
      <c r="E1440" s="70"/>
      <c r="F1440" s="70"/>
      <c r="G1440" s="72"/>
      <c r="H1440" s="72"/>
      <c r="I1440" s="73"/>
      <c r="J1440" s="72"/>
      <c r="K1440" s="72"/>
      <c r="L1440" s="72"/>
      <c r="M1440" s="72"/>
    </row>
    <row r="1441" spans="1:13" ht="18.75">
      <c r="A1441" s="49"/>
      <c r="B1441" s="43" t="s">
        <v>110</v>
      </c>
      <c r="C1441" s="74"/>
      <c r="D1441" s="74"/>
      <c r="E1441" s="74"/>
      <c r="F1441" s="74"/>
      <c r="G1441" s="76"/>
      <c r="H1441" s="76"/>
      <c r="I1441" s="77"/>
      <c r="J1441" s="76"/>
      <c r="K1441" s="76"/>
      <c r="L1441" s="76"/>
      <c r="M1441" s="76"/>
    </row>
    <row r="1442" spans="1:13" ht="18.75">
      <c r="A1442" s="49"/>
      <c r="B1442" s="60" t="s">
        <v>19</v>
      </c>
      <c r="C1442" s="78">
        <f>+'[2]สคร.12_51'!$E$354</f>
        <v>0</v>
      </c>
      <c r="D1442" s="78">
        <f>+'[2]สคร.12_51'!$F$354</f>
        <v>0</v>
      </c>
      <c r="E1442" s="78">
        <f>+'[2]สคร.12_51'!$G$354</f>
        <v>0</v>
      </c>
      <c r="F1442" s="78">
        <f>+'[2]สคร.12_51'!$H$354</f>
        <v>0</v>
      </c>
      <c r="G1442" s="85">
        <f>+D1442+E1442+F1442</f>
        <v>0</v>
      </c>
      <c r="H1442" s="85">
        <f>+C1442-D1442-E1442-F1442</f>
        <v>0</v>
      </c>
      <c r="I1442" s="86" t="e">
        <f>+D1442/C1442*100</f>
        <v>#DIV/0!</v>
      </c>
      <c r="J1442" s="86" t="e">
        <f>+E1442/C1442*100</f>
        <v>#DIV/0!</v>
      </c>
      <c r="K1442" s="86" t="e">
        <f>+F1442/C1442*100</f>
        <v>#DIV/0!</v>
      </c>
      <c r="L1442" s="86" t="e">
        <f>+G1442/C1442*100</f>
        <v>#DIV/0!</v>
      </c>
      <c r="M1442" s="86" t="e">
        <f>+H1442/C1442*100</f>
        <v>#DIV/0!</v>
      </c>
    </row>
    <row r="1443" spans="1:13" ht="18.75">
      <c r="A1443" s="49"/>
      <c r="B1443" s="64" t="s">
        <v>13</v>
      </c>
      <c r="C1443" s="82">
        <f aca="true" t="shared" si="690" ref="C1443:H1443">SUM(C1442:C1442)</f>
        <v>0</v>
      </c>
      <c r="D1443" s="82">
        <f t="shared" si="690"/>
        <v>0</v>
      </c>
      <c r="E1443" s="82">
        <f t="shared" si="690"/>
        <v>0</v>
      </c>
      <c r="F1443" s="82">
        <f t="shared" si="690"/>
        <v>0</v>
      </c>
      <c r="G1443" s="82">
        <f t="shared" si="690"/>
        <v>0</v>
      </c>
      <c r="H1443" s="82">
        <f t="shared" si="690"/>
        <v>0</v>
      </c>
      <c r="I1443" s="83" t="e">
        <f>+D1443/C1443*100</f>
        <v>#DIV/0!</v>
      </c>
      <c r="J1443" s="84" t="e">
        <f>+E1443/C1443*100</f>
        <v>#DIV/0!</v>
      </c>
      <c r="K1443" s="84" t="e">
        <f>+F1443/C1443*100</f>
        <v>#DIV/0!</v>
      </c>
      <c r="L1443" s="84" t="e">
        <f>+G1443/C1443*100</f>
        <v>#DIV/0!</v>
      </c>
      <c r="M1443" s="84" t="e">
        <f>+H1443/C1443*100</f>
        <v>#DIV/0!</v>
      </c>
    </row>
    <row r="1444" spans="1:13" ht="18.75">
      <c r="A1444" s="49"/>
      <c r="B1444" s="43" t="s">
        <v>130</v>
      </c>
      <c r="C1444" s="74"/>
      <c r="D1444" s="74"/>
      <c r="E1444" s="74"/>
      <c r="F1444" s="74"/>
      <c r="G1444" s="76"/>
      <c r="H1444" s="76"/>
      <c r="I1444" s="77"/>
      <c r="J1444" s="76"/>
      <c r="K1444" s="76"/>
      <c r="L1444" s="76"/>
      <c r="M1444" s="76"/>
    </row>
    <row r="1445" spans="1:13" ht="18.75">
      <c r="A1445" s="49"/>
      <c r="B1445" s="60" t="s">
        <v>19</v>
      </c>
      <c r="C1445" s="78">
        <f>+'[2]สคร.12_51'!$E$379</f>
        <v>0</v>
      </c>
      <c r="D1445" s="78">
        <f>+'[2]สคร.12_51'!$F$379</f>
        <v>0</v>
      </c>
      <c r="E1445" s="78">
        <f>+'[2]สคร.12_51'!$G$379</f>
        <v>0</v>
      </c>
      <c r="F1445" s="78">
        <f>+'[2]สคร.12_51'!$H$379</f>
        <v>0</v>
      </c>
      <c r="G1445" s="85">
        <f>+D1445+E1445+F1445</f>
        <v>0</v>
      </c>
      <c r="H1445" s="85">
        <f>+C1445-D1445-E1445-F1445</f>
        <v>0</v>
      </c>
      <c r="I1445" s="86" t="e">
        <f>+D1445/C1445*100</f>
        <v>#DIV/0!</v>
      </c>
      <c r="J1445" s="81" t="e">
        <f>+E1445/C1445*100</f>
        <v>#DIV/0!</v>
      </c>
      <c r="K1445" s="81" t="e">
        <f>+F1445/C1445*100</f>
        <v>#DIV/0!</v>
      </c>
      <c r="L1445" s="81" t="e">
        <f>+G1445/C1445*100</f>
        <v>#DIV/0!</v>
      </c>
      <c r="M1445" s="81" t="e">
        <f>+H1445/C1445*100</f>
        <v>#DIV/0!</v>
      </c>
    </row>
    <row r="1446" spans="1:13" ht="18.75">
      <c r="A1446" s="49"/>
      <c r="B1446" s="61" t="s">
        <v>20</v>
      </c>
      <c r="C1446" s="78">
        <f>+'[2]สคร.12_51'!$E$380</f>
        <v>0</v>
      </c>
      <c r="D1446" s="78">
        <f>+'[2]สคร.12_51'!$F$380</f>
        <v>0</v>
      </c>
      <c r="E1446" s="78">
        <f>+'[2]สคร.12_51'!$G$380</f>
        <v>0</v>
      </c>
      <c r="F1446" s="78">
        <f>+'[2]สคร.12_51'!$H$380</f>
        <v>0</v>
      </c>
      <c r="G1446" s="79">
        <f>+D1446+E1446+F1446</f>
        <v>0</v>
      </c>
      <c r="H1446" s="79">
        <f>+C1446-D1446-E1446-F1446</f>
        <v>0</v>
      </c>
      <c r="I1446" s="80" t="e">
        <f>+D1446/C1446*100</f>
        <v>#DIV/0!</v>
      </c>
      <c r="J1446" s="81" t="e">
        <f>+E1446/C1446*100</f>
        <v>#DIV/0!</v>
      </c>
      <c r="K1446" s="81" t="e">
        <f>+F1446/C1446*100</f>
        <v>#DIV/0!</v>
      </c>
      <c r="L1446" s="81" t="e">
        <f>+G1446/C1446*100</f>
        <v>#DIV/0!</v>
      </c>
      <c r="M1446" s="81" t="e">
        <f>+H1446/C1446*100</f>
        <v>#DIV/0!</v>
      </c>
    </row>
    <row r="1447" spans="1:13" ht="18.75">
      <c r="A1447" s="49"/>
      <c r="B1447" s="64" t="s">
        <v>13</v>
      </c>
      <c r="C1447" s="82">
        <f aca="true" t="shared" si="691" ref="C1447:H1447">SUM(C1445:C1446)</f>
        <v>0</v>
      </c>
      <c r="D1447" s="82">
        <f t="shared" si="691"/>
        <v>0</v>
      </c>
      <c r="E1447" s="82">
        <f t="shared" si="691"/>
        <v>0</v>
      </c>
      <c r="F1447" s="82">
        <f t="shared" si="691"/>
        <v>0</v>
      </c>
      <c r="G1447" s="82">
        <f t="shared" si="691"/>
        <v>0</v>
      </c>
      <c r="H1447" s="82">
        <f t="shared" si="691"/>
        <v>0</v>
      </c>
      <c r="I1447" s="83" t="e">
        <f>+D1447/C1447*100</f>
        <v>#DIV/0!</v>
      </c>
      <c r="J1447" s="84" t="e">
        <f>+E1447/C1447*100</f>
        <v>#DIV/0!</v>
      </c>
      <c r="K1447" s="84" t="e">
        <f>+F1447/C1447*100</f>
        <v>#DIV/0!</v>
      </c>
      <c r="L1447" s="84" t="e">
        <f>+G1447/C1447*100</f>
        <v>#DIV/0!</v>
      </c>
      <c r="M1447" s="84" t="e">
        <f>+H1447/C1447*100</f>
        <v>#DIV/0!</v>
      </c>
    </row>
    <row r="1448" spans="1:13" ht="18.75">
      <c r="A1448" s="49"/>
      <c r="B1448" s="17" t="s">
        <v>128</v>
      </c>
      <c r="C1448" s="88"/>
      <c r="D1448" s="88"/>
      <c r="E1448" s="88"/>
      <c r="F1448" s="88"/>
      <c r="G1448" s="89"/>
      <c r="H1448" s="89"/>
      <c r="I1448" s="90"/>
      <c r="J1448" s="89"/>
      <c r="K1448" s="89"/>
      <c r="L1448" s="89"/>
      <c r="M1448" s="89"/>
    </row>
    <row r="1449" spans="1:13" ht="18.75">
      <c r="A1449" s="49"/>
      <c r="B1449" s="43" t="s">
        <v>129</v>
      </c>
      <c r="C1449" s="91"/>
      <c r="D1449" s="91"/>
      <c r="E1449" s="91"/>
      <c r="F1449" s="91"/>
      <c r="G1449" s="92"/>
      <c r="H1449" s="92"/>
      <c r="I1449" s="93"/>
      <c r="J1449" s="92"/>
      <c r="K1449" s="92"/>
      <c r="L1449" s="92"/>
      <c r="M1449" s="92"/>
    </row>
    <row r="1450" spans="1:13" ht="18.75">
      <c r="A1450" s="49"/>
      <c r="B1450" s="66" t="s">
        <v>18</v>
      </c>
      <c r="C1450" s="94">
        <f>+'[2]สคร.12_51'!$E$402</f>
        <v>5572700</v>
      </c>
      <c r="D1450" s="94">
        <f>+'[2]สคร.12_51'!$F$402</f>
        <v>0</v>
      </c>
      <c r="E1450" s="94">
        <f>+'[2]สคร.12_51'!$G$402</f>
        <v>0</v>
      </c>
      <c r="F1450" s="94">
        <f>+'[2]สคร.12_51'!$H$402</f>
        <v>3853338.58</v>
      </c>
      <c r="G1450" s="95">
        <f>+D1450+E1450+F1450</f>
        <v>3853338.58</v>
      </c>
      <c r="H1450" s="95">
        <f>+C1450-D1450-E1450-F1450</f>
        <v>1719361.42</v>
      </c>
      <c r="I1450" s="96">
        <f>+D1450/C1450*100</f>
        <v>0</v>
      </c>
      <c r="J1450" s="95">
        <f>+E1450/C1450*100</f>
        <v>0</v>
      </c>
      <c r="K1450" s="95">
        <f>+F1450/C1450*100</f>
        <v>69.14670770003768</v>
      </c>
      <c r="L1450" s="95">
        <f>+G1450/C1450*100</f>
        <v>69.14670770003768</v>
      </c>
      <c r="M1450" s="95">
        <f>+H1450/C1450*100</f>
        <v>30.853292299962316</v>
      </c>
    </row>
    <row r="1451" spans="1:13" ht="18.75">
      <c r="A1451" s="49"/>
      <c r="B1451" s="62" t="s">
        <v>19</v>
      </c>
      <c r="C1451" s="97">
        <f>+'[2]สคร.12_51'!$E$403</f>
        <v>1359500</v>
      </c>
      <c r="D1451" s="97">
        <f>+'[2]สคร.12_51'!$F$403</f>
        <v>0</v>
      </c>
      <c r="E1451" s="97">
        <f>+'[2]สคร.12_51'!$G$403</f>
        <v>0</v>
      </c>
      <c r="F1451" s="97">
        <f>+'[2]สคร.12_51'!$H$403</f>
        <v>814733</v>
      </c>
      <c r="G1451" s="98">
        <f>+D1451+E1451+F1451</f>
        <v>814733</v>
      </c>
      <c r="H1451" s="98">
        <f>+C1451-D1451-E1451-F1451</f>
        <v>544767</v>
      </c>
      <c r="I1451" s="80">
        <f>+D1451/C1451*100</f>
        <v>0</v>
      </c>
      <c r="J1451" s="98">
        <f>+E1451/C1451*100</f>
        <v>0</v>
      </c>
      <c r="K1451" s="98">
        <f>+F1451/C1451*100</f>
        <v>59.92887090842222</v>
      </c>
      <c r="L1451" s="98">
        <f>+G1451/C1451*100</f>
        <v>59.92887090842222</v>
      </c>
      <c r="M1451" s="98">
        <f>+H1451/C1451*100</f>
        <v>40.07112909157778</v>
      </c>
    </row>
    <row r="1452" spans="1:13" ht="18.75">
      <c r="A1452" s="49"/>
      <c r="B1452" s="65" t="s">
        <v>13</v>
      </c>
      <c r="C1452" s="82">
        <f aca="true" t="shared" si="692" ref="C1452:H1452">SUM(C1450:C1451)</f>
        <v>6932200</v>
      </c>
      <c r="D1452" s="82">
        <f t="shared" si="692"/>
        <v>0</v>
      </c>
      <c r="E1452" s="82">
        <f t="shared" si="692"/>
        <v>0</v>
      </c>
      <c r="F1452" s="82">
        <f t="shared" si="692"/>
        <v>4668071.58</v>
      </c>
      <c r="G1452" s="82">
        <f t="shared" si="692"/>
        <v>4668071.58</v>
      </c>
      <c r="H1452" s="82">
        <f t="shared" si="692"/>
        <v>2264128.42</v>
      </c>
      <c r="I1452" s="99">
        <f>+D1452/C1452*100</f>
        <v>0</v>
      </c>
      <c r="J1452" s="100">
        <f>+E1452/C1452*100</f>
        <v>0</v>
      </c>
      <c r="K1452" s="100">
        <f>+F1452/C1452*100</f>
        <v>67.33896281122877</v>
      </c>
      <c r="L1452" s="100">
        <f>+G1452/C1452*100</f>
        <v>67.33896281122877</v>
      </c>
      <c r="M1452" s="100">
        <f>+H1452/C1452*100</f>
        <v>32.66103718877124</v>
      </c>
    </row>
    <row r="1453" spans="1:13" ht="19.5" thickBot="1">
      <c r="A1453" s="49"/>
      <c r="B1453" s="18" t="s">
        <v>132</v>
      </c>
      <c r="C1453" s="101"/>
      <c r="D1453" s="101"/>
      <c r="E1453" s="101"/>
      <c r="F1453" s="101"/>
      <c r="G1453" s="102"/>
      <c r="H1453" s="102"/>
      <c r="I1453" s="103"/>
      <c r="J1453" s="102"/>
      <c r="K1453" s="102"/>
      <c r="L1453" s="102"/>
      <c r="M1453" s="102"/>
    </row>
    <row r="1454" spans="1:13" ht="19.5" thickTop="1">
      <c r="A1454" s="50"/>
      <c r="B1454" s="60" t="s">
        <v>18</v>
      </c>
      <c r="C1454" s="78">
        <f aca="true" t="shared" si="693" ref="C1454:H1454">+C1450</f>
        <v>5572700</v>
      </c>
      <c r="D1454" s="78">
        <f t="shared" si="693"/>
        <v>0</v>
      </c>
      <c r="E1454" s="78">
        <f t="shared" si="693"/>
        <v>0</v>
      </c>
      <c r="F1454" s="78">
        <f t="shared" si="693"/>
        <v>3853338.58</v>
      </c>
      <c r="G1454" s="78">
        <f t="shared" si="693"/>
        <v>3853338.58</v>
      </c>
      <c r="H1454" s="78">
        <f t="shared" si="693"/>
        <v>1719361.42</v>
      </c>
      <c r="I1454" s="86">
        <f aca="true" t="shared" si="694" ref="I1454:I1459">+D1454/C1454*100</f>
        <v>0</v>
      </c>
      <c r="J1454" s="81">
        <f aca="true" t="shared" si="695" ref="J1454:J1459">+E1454/C1454*100</f>
        <v>0</v>
      </c>
      <c r="K1454" s="81">
        <f aca="true" t="shared" si="696" ref="K1454:K1459">+F1454/C1454*100</f>
        <v>69.14670770003768</v>
      </c>
      <c r="L1454" s="81">
        <f aca="true" t="shared" si="697" ref="L1454:L1459">+G1454/C1454*100</f>
        <v>69.14670770003768</v>
      </c>
      <c r="M1454" s="81">
        <f aca="true" t="shared" si="698" ref="M1454:M1459">+H1454/C1454*100</f>
        <v>30.853292299962316</v>
      </c>
    </row>
    <row r="1455" spans="1:13" ht="18.75">
      <c r="A1455" s="49"/>
      <c r="B1455" s="62" t="s">
        <v>19</v>
      </c>
      <c r="C1455" s="97">
        <f aca="true" t="shared" si="699" ref="C1455:H1455">+C1429+C1436+C1442+C1445+C1451</f>
        <v>17480740</v>
      </c>
      <c r="D1455" s="97">
        <f t="shared" si="699"/>
        <v>0</v>
      </c>
      <c r="E1455" s="97">
        <f t="shared" si="699"/>
        <v>1725969.1800000002</v>
      </c>
      <c r="F1455" s="97">
        <f t="shared" si="699"/>
        <v>8716596.29</v>
      </c>
      <c r="G1455" s="97">
        <f t="shared" si="699"/>
        <v>10442565.469999999</v>
      </c>
      <c r="H1455" s="97">
        <f t="shared" si="699"/>
        <v>7038174.530000001</v>
      </c>
      <c r="I1455" s="86">
        <f t="shared" si="694"/>
        <v>0</v>
      </c>
      <c r="J1455" s="81">
        <f t="shared" si="695"/>
        <v>9.873547572928835</v>
      </c>
      <c r="K1455" s="81">
        <f t="shared" si="696"/>
        <v>49.864000551464066</v>
      </c>
      <c r="L1455" s="81">
        <f t="shared" si="697"/>
        <v>59.737548124392895</v>
      </c>
      <c r="M1455" s="81">
        <f t="shared" si="698"/>
        <v>40.262451875607105</v>
      </c>
    </row>
    <row r="1456" spans="1:13" ht="18.75">
      <c r="A1456" s="49"/>
      <c r="B1456" s="61" t="s">
        <v>20</v>
      </c>
      <c r="C1456" s="104">
        <f aca="true" t="shared" si="700" ref="C1456:H1456">+C1430+C1437+C1446</f>
        <v>27324170</v>
      </c>
      <c r="D1456" s="104">
        <f t="shared" si="700"/>
        <v>0</v>
      </c>
      <c r="E1456" s="104">
        <f t="shared" si="700"/>
        <v>4611790</v>
      </c>
      <c r="F1456" s="104">
        <f t="shared" si="700"/>
        <v>683780</v>
      </c>
      <c r="G1456" s="104">
        <f t="shared" si="700"/>
        <v>5295570</v>
      </c>
      <c r="H1456" s="104">
        <f t="shared" si="700"/>
        <v>22028600</v>
      </c>
      <c r="I1456" s="104">
        <f t="shared" si="694"/>
        <v>0</v>
      </c>
      <c r="J1456" s="104">
        <f t="shared" si="695"/>
        <v>16.878060705961058</v>
      </c>
      <c r="K1456" s="104">
        <f t="shared" si="696"/>
        <v>2.502473085184289</v>
      </c>
      <c r="L1456" s="104">
        <f t="shared" si="697"/>
        <v>19.38053379114535</v>
      </c>
      <c r="M1456" s="104">
        <f t="shared" si="698"/>
        <v>80.61946620885465</v>
      </c>
    </row>
    <row r="1457" spans="1:13" ht="18.75">
      <c r="A1457" s="49"/>
      <c r="B1457" s="62" t="s">
        <v>21</v>
      </c>
      <c r="C1457" s="97">
        <f aca="true" t="shared" si="701" ref="C1457:H1457">+C1431+C1438</f>
        <v>4351800</v>
      </c>
      <c r="D1457" s="97">
        <f t="shared" si="701"/>
        <v>0</v>
      </c>
      <c r="E1457" s="97">
        <f t="shared" si="701"/>
        <v>0</v>
      </c>
      <c r="F1457" s="97">
        <f t="shared" si="701"/>
        <v>3141930</v>
      </c>
      <c r="G1457" s="97">
        <f t="shared" si="701"/>
        <v>3141930</v>
      </c>
      <c r="H1457" s="97">
        <f t="shared" si="701"/>
        <v>1209870</v>
      </c>
      <c r="I1457" s="86">
        <f t="shared" si="694"/>
        <v>0</v>
      </c>
      <c r="J1457" s="81">
        <f t="shared" si="695"/>
        <v>0</v>
      </c>
      <c r="K1457" s="81">
        <f t="shared" si="696"/>
        <v>72.19840066179512</v>
      </c>
      <c r="L1457" s="81">
        <f t="shared" si="697"/>
        <v>72.19840066179512</v>
      </c>
      <c r="M1457" s="81">
        <f t="shared" si="698"/>
        <v>27.80159933820488</v>
      </c>
    </row>
    <row r="1458" spans="1:13" ht="18.75">
      <c r="A1458" s="49"/>
      <c r="B1458" s="67" t="s">
        <v>22</v>
      </c>
      <c r="C1458" s="105">
        <f aca="true" t="shared" si="702" ref="C1458:H1458">+C1432</f>
        <v>0</v>
      </c>
      <c r="D1458" s="105">
        <f t="shared" si="702"/>
        <v>0</v>
      </c>
      <c r="E1458" s="105">
        <f t="shared" si="702"/>
        <v>0</v>
      </c>
      <c r="F1458" s="105">
        <f t="shared" si="702"/>
        <v>0</v>
      </c>
      <c r="G1458" s="105">
        <f t="shared" si="702"/>
        <v>0</v>
      </c>
      <c r="H1458" s="105">
        <f t="shared" si="702"/>
        <v>0</v>
      </c>
      <c r="I1458" s="86" t="e">
        <f t="shared" si="694"/>
        <v>#DIV/0!</v>
      </c>
      <c r="J1458" s="81" t="e">
        <f t="shared" si="695"/>
        <v>#DIV/0!</v>
      </c>
      <c r="K1458" s="81" t="e">
        <f t="shared" si="696"/>
        <v>#DIV/0!</v>
      </c>
      <c r="L1458" s="81" t="e">
        <f t="shared" si="697"/>
        <v>#DIV/0!</v>
      </c>
      <c r="M1458" s="81" t="e">
        <f t="shared" si="698"/>
        <v>#DIV/0!</v>
      </c>
    </row>
    <row r="1459" spans="1:13" ht="19.5" thickBot="1">
      <c r="A1459" s="109"/>
      <c r="B1459" s="68" t="s">
        <v>14</v>
      </c>
      <c r="C1459" s="106">
        <f aca="true" t="shared" si="703" ref="C1459:H1459">SUM(C1454:C1458)</f>
        <v>54729410</v>
      </c>
      <c r="D1459" s="106">
        <f t="shared" si="703"/>
        <v>0</v>
      </c>
      <c r="E1459" s="106">
        <f t="shared" si="703"/>
        <v>6337759.18</v>
      </c>
      <c r="F1459" s="106">
        <f t="shared" si="703"/>
        <v>16395644.87</v>
      </c>
      <c r="G1459" s="106">
        <f t="shared" si="703"/>
        <v>22733404.049999997</v>
      </c>
      <c r="H1459" s="106">
        <f t="shared" si="703"/>
        <v>31996005.950000003</v>
      </c>
      <c r="I1459" s="106">
        <f t="shared" si="694"/>
        <v>0</v>
      </c>
      <c r="J1459" s="106">
        <f t="shared" si="695"/>
        <v>11.58017084415856</v>
      </c>
      <c r="K1459" s="106">
        <f t="shared" si="696"/>
        <v>29.957649589133155</v>
      </c>
      <c r="L1459" s="107">
        <f t="shared" si="697"/>
        <v>41.537820433291714</v>
      </c>
      <c r="M1459" s="106">
        <f t="shared" si="698"/>
        <v>58.46217956670829</v>
      </c>
    </row>
    <row r="1460" spans="1:13" ht="19.5" thickTop="1">
      <c r="A1460" s="110" t="s">
        <v>30</v>
      </c>
      <c r="B1460" s="17" t="s">
        <v>42</v>
      </c>
      <c r="C1460" s="71"/>
      <c r="D1460" s="71"/>
      <c r="E1460" s="71"/>
      <c r="F1460" s="71"/>
      <c r="G1460" s="72"/>
      <c r="H1460" s="72"/>
      <c r="I1460" s="73"/>
      <c r="J1460" s="72"/>
      <c r="K1460" s="72"/>
      <c r="L1460" s="72"/>
      <c r="M1460" s="58"/>
    </row>
    <row r="1461" spans="1:13" ht="18.75">
      <c r="A1461" s="48"/>
      <c r="B1461" s="43" t="s">
        <v>108</v>
      </c>
      <c r="C1461" s="75"/>
      <c r="D1461" s="75"/>
      <c r="E1461" s="75"/>
      <c r="F1461" s="75"/>
      <c r="G1461" s="76"/>
      <c r="H1461" s="76"/>
      <c r="I1461" s="77"/>
      <c r="J1461" s="76"/>
      <c r="K1461" s="76"/>
      <c r="L1461" s="76"/>
      <c r="M1461" s="59"/>
    </row>
    <row r="1462" spans="1:13" ht="18.75">
      <c r="A1462" s="55"/>
      <c r="B1462" s="60" t="s">
        <v>19</v>
      </c>
      <c r="C1462" s="78">
        <f aca="true" t="shared" si="704" ref="C1462:F1465">+C10+C43+C76+C109+C142+C175+C208+C241+C274+C307+C340+C373+C406+C439+C472+C505+C538+C571+C604+C637+C670+C703+C736+C769+C802+C835+C868+C901+C934+C967+C1000+C1033+C1066+C1099+C1132+C1165+C1198+C1231+C1264+C1297+C1330+C1363+C1396+C1429</f>
        <v>219944900</v>
      </c>
      <c r="D1462" s="78">
        <f t="shared" si="704"/>
        <v>0</v>
      </c>
      <c r="E1462" s="78">
        <f t="shared" si="704"/>
        <v>31714099.31</v>
      </c>
      <c r="F1462" s="78">
        <f t="shared" si="704"/>
        <v>101223733.96000001</v>
      </c>
      <c r="G1462" s="85">
        <f>+D1462+E1462+F1462</f>
        <v>132937833.27000001</v>
      </c>
      <c r="H1462" s="81">
        <f>+C1462-D1462-E1462-F1462</f>
        <v>87007066.72999999</v>
      </c>
      <c r="I1462" s="86">
        <f>+D1462/C1462*100</f>
        <v>0</v>
      </c>
      <c r="J1462" s="81">
        <f>+E1462/C1462*100</f>
        <v>14.419111018259573</v>
      </c>
      <c r="K1462" s="98">
        <f>+F1462/C1462*100</f>
        <v>46.02231466153569</v>
      </c>
      <c r="L1462" s="81">
        <f>+G1462/C1462*100</f>
        <v>60.44142567979526</v>
      </c>
      <c r="M1462" s="81">
        <f>+H1462/C1462*100</f>
        <v>39.558574320204734</v>
      </c>
    </row>
    <row r="1463" spans="1:13" ht="18.75">
      <c r="A1463" s="56"/>
      <c r="B1463" s="61" t="s">
        <v>20</v>
      </c>
      <c r="C1463" s="78">
        <f t="shared" si="704"/>
        <v>349004700</v>
      </c>
      <c r="D1463" s="78">
        <f t="shared" si="704"/>
        <v>0</v>
      </c>
      <c r="E1463" s="78">
        <f t="shared" si="704"/>
        <v>61461158.42</v>
      </c>
      <c r="F1463" s="78">
        <f t="shared" si="704"/>
        <v>37354332.910000004</v>
      </c>
      <c r="G1463" s="79">
        <f>+D1463+E1463+F1463</f>
        <v>98815491.33000001</v>
      </c>
      <c r="H1463" s="98">
        <f>+C1463-D1463-E1463-F1463</f>
        <v>250189208.67</v>
      </c>
      <c r="I1463" s="80">
        <f>+D1463/C1463*100</f>
        <v>0</v>
      </c>
      <c r="J1463" s="98">
        <f>+E1463/C1463*100</f>
        <v>17.61040995149922</v>
      </c>
      <c r="K1463" s="98">
        <f>+F1463/C1463*100</f>
        <v>10.703103112938022</v>
      </c>
      <c r="L1463" s="98">
        <f>+G1463/C1463*100</f>
        <v>28.313513064437245</v>
      </c>
      <c r="M1463" s="98">
        <f>+H1463/C1463*100</f>
        <v>71.68648693556275</v>
      </c>
    </row>
    <row r="1464" spans="1:13" ht="18.75">
      <c r="A1464" s="49"/>
      <c r="B1464" s="62" t="s">
        <v>21</v>
      </c>
      <c r="C1464" s="78">
        <f t="shared" si="704"/>
        <v>77706600</v>
      </c>
      <c r="D1464" s="78">
        <f t="shared" si="704"/>
        <v>0</v>
      </c>
      <c r="E1464" s="78">
        <f t="shared" si="704"/>
        <v>0</v>
      </c>
      <c r="F1464" s="78">
        <f t="shared" si="704"/>
        <v>46561931.49</v>
      </c>
      <c r="G1464" s="79">
        <f>+D1464+E1464+F1464</f>
        <v>46561931.49</v>
      </c>
      <c r="H1464" s="98">
        <f>+C1464-D1464-E1464-F1464</f>
        <v>31144668.509999998</v>
      </c>
      <c r="I1464" s="80">
        <f>+D1464/C1464*100</f>
        <v>0</v>
      </c>
      <c r="J1464" s="98">
        <f>+E1464/C1464*100</f>
        <v>0</v>
      </c>
      <c r="K1464" s="98">
        <f>+F1464/C1464*100</f>
        <v>59.92017600821552</v>
      </c>
      <c r="L1464" s="98">
        <f>+G1464/C1464*100</f>
        <v>59.92017600821552</v>
      </c>
      <c r="M1464" s="98">
        <f>+H1464/C1464*100</f>
        <v>40.07982399178448</v>
      </c>
    </row>
    <row r="1465" spans="1:13" ht="18.75">
      <c r="A1465" s="49"/>
      <c r="B1465" s="63" t="s">
        <v>22</v>
      </c>
      <c r="C1465" s="78">
        <f t="shared" si="704"/>
        <v>5435200</v>
      </c>
      <c r="D1465" s="78">
        <f t="shared" si="704"/>
        <v>0</v>
      </c>
      <c r="E1465" s="78">
        <f t="shared" si="704"/>
        <v>0</v>
      </c>
      <c r="F1465" s="78">
        <f t="shared" si="704"/>
        <v>1695366.12</v>
      </c>
      <c r="G1465" s="79">
        <f>+D1465+E1465+F1465</f>
        <v>1695366.12</v>
      </c>
      <c r="H1465" s="98">
        <f>+C1465-D1465-E1465-F1465</f>
        <v>3739833.88</v>
      </c>
      <c r="I1465" s="80">
        <f>+D1465/C1465*100</f>
        <v>0</v>
      </c>
      <c r="J1465" s="98">
        <f>+E1465/C1465*100</f>
        <v>0</v>
      </c>
      <c r="K1465" s="98">
        <f>+F1465/C1465*100</f>
        <v>31.192341036208422</v>
      </c>
      <c r="L1465" s="98">
        <f>+G1465/C1465*100</f>
        <v>31.192341036208422</v>
      </c>
      <c r="M1465" s="98">
        <f>+H1465/C1465*100</f>
        <v>68.80765896379157</v>
      </c>
    </row>
    <row r="1466" spans="1:13" ht="18.75">
      <c r="A1466" s="49"/>
      <c r="B1466" s="64" t="s">
        <v>13</v>
      </c>
      <c r="C1466" s="108">
        <f aca="true" t="shared" si="705" ref="C1466:H1466">SUM(C1462:C1465)</f>
        <v>652091400</v>
      </c>
      <c r="D1466" s="108">
        <f>SUM(D1462:D1465)</f>
        <v>0</v>
      </c>
      <c r="E1466" s="108">
        <f>SUM(E1462:E1465)</f>
        <v>93175257.73</v>
      </c>
      <c r="F1466" s="108">
        <f>SUM(F1462:F1465)</f>
        <v>186835364.48000002</v>
      </c>
      <c r="G1466" s="108">
        <f t="shared" si="705"/>
        <v>280010622.21000004</v>
      </c>
      <c r="H1466" s="108">
        <f t="shared" si="705"/>
        <v>372080777.78999996</v>
      </c>
      <c r="I1466" s="108">
        <f>+D1466/C1466*100</f>
        <v>0</v>
      </c>
      <c r="J1466" s="108">
        <f>+E1466/C1466*100</f>
        <v>14.288680655809907</v>
      </c>
      <c r="K1466" s="108">
        <f>+F1466/C1466*100</f>
        <v>28.651714235151697</v>
      </c>
      <c r="L1466" s="108">
        <f>+G1466/C1466*100</f>
        <v>42.940394890961606</v>
      </c>
      <c r="M1466" s="108">
        <f>+H1466/C1466*100</f>
        <v>57.059605109038394</v>
      </c>
    </row>
    <row r="1467" spans="1:13" ht="18.75">
      <c r="A1467" s="49"/>
      <c r="B1467" s="17" t="s">
        <v>109</v>
      </c>
      <c r="C1467" s="71"/>
      <c r="D1467" s="71"/>
      <c r="E1467" s="71"/>
      <c r="F1467" s="71"/>
      <c r="G1467" s="72"/>
      <c r="H1467" s="72"/>
      <c r="I1467" s="73"/>
      <c r="J1467" s="72"/>
      <c r="K1467" s="72"/>
      <c r="L1467" s="72"/>
      <c r="M1467" s="72"/>
    </row>
    <row r="1468" spans="1:13" ht="18.75">
      <c r="A1468" s="49"/>
      <c r="B1468" s="43" t="s">
        <v>107</v>
      </c>
      <c r="C1468" s="75"/>
      <c r="D1468" s="75"/>
      <c r="E1468" s="75"/>
      <c r="F1468" s="75"/>
      <c r="G1468" s="76"/>
      <c r="H1468" s="76"/>
      <c r="I1468" s="77"/>
      <c r="J1468" s="76"/>
      <c r="K1468" s="76"/>
      <c r="L1468" s="76"/>
      <c r="M1468" s="76"/>
    </row>
    <row r="1469" spans="1:13" ht="18.75">
      <c r="A1469" s="49"/>
      <c r="B1469" s="60" t="s">
        <v>19</v>
      </c>
      <c r="C1469" s="78">
        <f aca="true" t="shared" si="706" ref="C1469:F1471">+C17+C50+C83+C116+C149+C182+C215+C248+C281+C314+C347+C380+C413+C446+C479+C512+C545+C578+C611+C644+C677+C710+C743+C776+C809+C842+C875+C908+C941+C974+C1007+C1040+C1073+C1106+C1139+C1172+C1205+C1238+C1271+C1304+C1337+C1370+C1403+C1436</f>
        <v>224410300</v>
      </c>
      <c r="D1469" s="78">
        <f t="shared" si="706"/>
        <v>0</v>
      </c>
      <c r="E1469" s="78">
        <f t="shared" si="706"/>
        <v>18052195.02</v>
      </c>
      <c r="F1469" s="78">
        <f t="shared" si="706"/>
        <v>69012726.08000001</v>
      </c>
      <c r="G1469" s="85">
        <f>+D1469+E1469+F1469</f>
        <v>87064921.10000001</v>
      </c>
      <c r="H1469" s="85">
        <f>+C1469-D1469-E1469-F1469</f>
        <v>137345378.89999998</v>
      </c>
      <c r="I1469" s="86">
        <f>+D1469/C1469*100</f>
        <v>0</v>
      </c>
      <c r="J1469" s="81">
        <f>+E1469/C1469*100</f>
        <v>8.044280953236104</v>
      </c>
      <c r="K1469" s="81">
        <f>+F1469/C1469*100</f>
        <v>30.752922695616025</v>
      </c>
      <c r="L1469" s="81">
        <f>+G1469/C1469*100</f>
        <v>38.79720364885213</v>
      </c>
      <c r="M1469" s="81">
        <f>+H1469/C1469*100</f>
        <v>61.20279635114786</v>
      </c>
    </row>
    <row r="1470" spans="1:13" ht="18.75">
      <c r="A1470" s="49"/>
      <c r="B1470" s="61" t="s">
        <v>20</v>
      </c>
      <c r="C1470" s="78">
        <f t="shared" si="706"/>
        <v>184663174.2</v>
      </c>
      <c r="D1470" s="78">
        <f t="shared" si="706"/>
        <v>0</v>
      </c>
      <c r="E1470" s="78">
        <f t="shared" si="706"/>
        <v>74409985.2</v>
      </c>
      <c r="F1470" s="78">
        <f t="shared" si="706"/>
        <v>12702785</v>
      </c>
      <c r="G1470" s="79">
        <f>+D1470+E1470+F1470</f>
        <v>87112770.2</v>
      </c>
      <c r="H1470" s="79">
        <f>+C1470-D1470-E1470-F1470</f>
        <v>97550403.99999999</v>
      </c>
      <c r="I1470" s="80">
        <f>+D1470/C1470*100</f>
        <v>0</v>
      </c>
      <c r="J1470" s="81">
        <f>+E1470/C1470*100</f>
        <v>40.29497788195174</v>
      </c>
      <c r="K1470" s="81">
        <f>+F1470/C1470*100</f>
        <v>6.878894535974029</v>
      </c>
      <c r="L1470" s="81">
        <f>+G1470/C1470*100</f>
        <v>47.173872417925764</v>
      </c>
      <c r="M1470" s="81">
        <f>+H1470/C1470*100</f>
        <v>52.826127582074236</v>
      </c>
    </row>
    <row r="1471" spans="1:13" ht="18.75">
      <c r="A1471" s="49"/>
      <c r="B1471" s="62" t="s">
        <v>21</v>
      </c>
      <c r="C1471" s="78">
        <f t="shared" si="706"/>
        <v>18572800</v>
      </c>
      <c r="D1471" s="78">
        <f t="shared" si="706"/>
        <v>0</v>
      </c>
      <c r="E1471" s="78">
        <f t="shared" si="706"/>
        <v>0</v>
      </c>
      <c r="F1471" s="78">
        <f t="shared" si="706"/>
        <v>16112035.4</v>
      </c>
      <c r="G1471" s="79">
        <f>+D1471+E1471+F1471</f>
        <v>16112035.4</v>
      </c>
      <c r="H1471" s="79">
        <f>+C1471-D1471-E1471-F1471</f>
        <v>2460764.5999999996</v>
      </c>
      <c r="I1471" s="80">
        <f>+D1471/C1471*100</f>
        <v>0</v>
      </c>
      <c r="J1471" s="81">
        <f>+E1471/C1471*100</f>
        <v>0</v>
      </c>
      <c r="K1471" s="81">
        <f>+F1471/C1471*100</f>
        <v>86.7507074862164</v>
      </c>
      <c r="L1471" s="81">
        <f>+G1471/C1471*100</f>
        <v>86.7507074862164</v>
      </c>
      <c r="M1471" s="81">
        <f>+H1471/C1471*100</f>
        <v>13.249292513783594</v>
      </c>
    </row>
    <row r="1472" spans="1:13" ht="18.75">
      <c r="A1472" s="49"/>
      <c r="B1472" s="64" t="s">
        <v>13</v>
      </c>
      <c r="C1472" s="108">
        <f aca="true" t="shared" si="707" ref="C1472:H1472">SUM(C1469:C1471)</f>
        <v>427646274.2</v>
      </c>
      <c r="D1472" s="108">
        <f>SUM(D1469:D1471)</f>
        <v>0</v>
      </c>
      <c r="E1472" s="108">
        <f>SUM(E1469:E1471)</f>
        <v>92462180.22</v>
      </c>
      <c r="F1472" s="108">
        <f>SUM(F1469:F1471)</f>
        <v>97827546.48000002</v>
      </c>
      <c r="G1472" s="108">
        <f t="shared" si="707"/>
        <v>190289726.70000002</v>
      </c>
      <c r="H1472" s="108">
        <f t="shared" si="707"/>
        <v>237356547.49999997</v>
      </c>
      <c r="I1472" s="108">
        <f>+D1472/C1472*100</f>
        <v>0</v>
      </c>
      <c r="J1472" s="108">
        <f>+E1472/C1472*100</f>
        <v>21.62118222425051</v>
      </c>
      <c r="K1472" s="108">
        <f>+F1472/C1472*100</f>
        <v>22.87580937376492</v>
      </c>
      <c r="L1472" s="108">
        <f>+G1472/C1472*100</f>
        <v>44.49699159801543</v>
      </c>
      <c r="M1472" s="108">
        <f>+H1472/C1472*100</f>
        <v>55.503008401984566</v>
      </c>
    </row>
    <row r="1473" spans="1:13" ht="18.75">
      <c r="A1473" s="49"/>
      <c r="B1473" s="17" t="s">
        <v>133</v>
      </c>
      <c r="C1473" s="70"/>
      <c r="D1473" s="70"/>
      <c r="E1473" s="70"/>
      <c r="F1473" s="70"/>
      <c r="G1473" s="72"/>
      <c r="H1473" s="72"/>
      <c r="I1473" s="73"/>
      <c r="J1473" s="72"/>
      <c r="K1473" s="72"/>
      <c r="L1473" s="72"/>
      <c r="M1473" s="72"/>
    </row>
    <row r="1474" spans="1:13" ht="18.75">
      <c r="A1474" s="49"/>
      <c r="B1474" s="43" t="s">
        <v>110</v>
      </c>
      <c r="C1474" s="74"/>
      <c r="D1474" s="74"/>
      <c r="E1474" s="74"/>
      <c r="F1474" s="74"/>
      <c r="G1474" s="76"/>
      <c r="H1474" s="76"/>
      <c r="I1474" s="77"/>
      <c r="J1474" s="76"/>
      <c r="K1474" s="76"/>
      <c r="L1474" s="76"/>
      <c r="M1474" s="76"/>
    </row>
    <row r="1475" spans="1:13" ht="18.75">
      <c r="A1475" s="49"/>
      <c r="B1475" s="60" t="s">
        <v>19</v>
      </c>
      <c r="C1475" s="78">
        <f>+C23+C56+C89+C122+C155+C188+C221+C254+C287+C320+C353+C386+C419+C452+C485+C518+C551+C584+C617+C650+C683+C716+C749+C782+C815+C848+C881+C914+C947+C980+C1013+C1046+C1079+C1112+C1145+C1178+C1211+C1244+C1277+C1310+C1343+C1376+C1409+C1442</f>
        <v>1956200</v>
      </c>
      <c r="D1475" s="78">
        <f>+D23+D56+D89+D122+D155+D188+D221+D254+D287+D320+D353+D386+D419+D452+D485+D518+D551+D584+D617+D650+D683+D716+D749+D782+D815+D848+D881+D914+D947+D980+D1013+D1046+D1079+D1112+D1145+D1178+D1211+D1244+D1277+D1310+D1343+D1376+D1409+D1442</f>
        <v>0</v>
      </c>
      <c r="E1475" s="78">
        <f>+E23+E56+E89+E122+E155+E188+E221+E254+E287+E320+E353+E386+E419+E452+E485+E518+E551+E584+E617+E650+E683+E716+E749+E782+E815+E848+E881+E914+E947+E980+E1013+E1046+E1079+E1112+E1145+E1178+E1211+E1244+E1277+E1310+E1343+E1376+E1409+E1442</f>
        <v>31500</v>
      </c>
      <c r="F1475" s="78">
        <f>+F23+F56+F89+F122+F155+F188+F221+F254+F287+F320+F353+F386+F419+F452+F485+F518+F551+F584+F617+F650+F683+F716+F749+F782+F815+F848+F881+F914+F947+F980+F1013+F1046+F1079+F1112+F1145+F1178+F1211+F1244+F1277+F1310+F1343+F1376+F1409+F1442</f>
        <v>1206382.13</v>
      </c>
      <c r="G1475" s="85">
        <f>+D1475+E1475+F1475</f>
        <v>1237882.13</v>
      </c>
      <c r="H1475" s="85">
        <f>+C1475-D1475-E1475-F1475</f>
        <v>718317.8700000001</v>
      </c>
      <c r="I1475" s="86">
        <f>+D1475/C1475*100</f>
        <v>0</v>
      </c>
      <c r="J1475" s="86">
        <f>+E1475/C1475*100</f>
        <v>1.6102647991002965</v>
      </c>
      <c r="K1475" s="86">
        <f>+F1475/C1475*100</f>
        <v>61.66967232389325</v>
      </c>
      <c r="L1475" s="86">
        <f>+G1475/C1475*100</f>
        <v>63.27993712299356</v>
      </c>
      <c r="M1475" s="86">
        <f>+H1475/C1475*100</f>
        <v>36.72006287700645</v>
      </c>
    </row>
    <row r="1476" spans="1:13" ht="18.75">
      <c r="A1476" s="49"/>
      <c r="B1476" s="64" t="s">
        <v>13</v>
      </c>
      <c r="C1476" s="82">
        <f aca="true" t="shared" si="708" ref="C1476:H1476">SUM(C1475:C1475)</f>
        <v>1956200</v>
      </c>
      <c r="D1476" s="82">
        <f>SUM(D1475:D1475)</f>
        <v>0</v>
      </c>
      <c r="E1476" s="82">
        <f>SUM(E1475:E1475)</f>
        <v>31500</v>
      </c>
      <c r="F1476" s="82">
        <f>SUM(F1475:F1475)</f>
        <v>1206382.13</v>
      </c>
      <c r="G1476" s="82">
        <f t="shared" si="708"/>
        <v>1237882.13</v>
      </c>
      <c r="H1476" s="82">
        <f t="shared" si="708"/>
        <v>718317.8700000001</v>
      </c>
      <c r="I1476" s="83">
        <f>+D1476/C1476*100</f>
        <v>0</v>
      </c>
      <c r="J1476" s="84">
        <f>+E1476/C1476*100</f>
        <v>1.6102647991002965</v>
      </c>
      <c r="K1476" s="84">
        <f>+F1476/C1476*100</f>
        <v>61.66967232389325</v>
      </c>
      <c r="L1476" s="84">
        <f>+G1476/C1476*100</f>
        <v>63.27993712299356</v>
      </c>
      <c r="M1476" s="84">
        <f>+H1476/C1476*100</f>
        <v>36.72006287700645</v>
      </c>
    </row>
    <row r="1477" spans="1:13" ht="18.75">
      <c r="A1477" s="49"/>
      <c r="B1477" s="43" t="s">
        <v>130</v>
      </c>
      <c r="C1477" s="74"/>
      <c r="D1477" s="74"/>
      <c r="E1477" s="74"/>
      <c r="F1477" s="74"/>
      <c r="G1477" s="76"/>
      <c r="H1477" s="76"/>
      <c r="I1477" s="77"/>
      <c r="J1477" s="76"/>
      <c r="K1477" s="76"/>
      <c r="L1477" s="76"/>
      <c r="M1477" s="76"/>
    </row>
    <row r="1478" spans="1:13" ht="18.75">
      <c r="A1478" s="49"/>
      <c r="B1478" s="60" t="s">
        <v>19</v>
      </c>
      <c r="C1478" s="78">
        <f aca="true" t="shared" si="709" ref="C1478:F1479">+C26+C59+C92+C125+C158+C191+C224+C257+C290+C323+C356+C389+C422+C455+C488+C521+C554+C587+C620+C653+C686+C719+C752+C785+C818+C851+C884+C917+C950+C983+C1016+C1049+C1082+C1115+C1148+C1181+C1214+C1247+C1280+C1313+C1346+C1379+C1412+C1445</f>
        <v>12366300</v>
      </c>
      <c r="D1478" s="78">
        <f t="shared" si="709"/>
        <v>0</v>
      </c>
      <c r="E1478" s="78">
        <f t="shared" si="709"/>
        <v>8910000</v>
      </c>
      <c r="F1478" s="78">
        <f t="shared" si="709"/>
        <v>332300</v>
      </c>
      <c r="G1478" s="85">
        <f>+D1478+E1478+F1478</f>
        <v>9242300</v>
      </c>
      <c r="H1478" s="85">
        <f>+C1478-D1478-E1478-F1478</f>
        <v>3124000</v>
      </c>
      <c r="I1478" s="86">
        <f>+D1478/C1478*100</f>
        <v>0</v>
      </c>
      <c r="J1478" s="81">
        <f>+E1478/C1478*100</f>
        <v>72.0506537929696</v>
      </c>
      <c r="K1478" s="81">
        <f>+F1478/C1478*100</f>
        <v>2.6871416672731536</v>
      </c>
      <c r="L1478" s="81">
        <f>+G1478/C1478*100</f>
        <v>74.73779546024276</v>
      </c>
      <c r="M1478" s="81">
        <f>+H1478/C1478*100</f>
        <v>25.262204539757242</v>
      </c>
    </row>
    <row r="1479" spans="1:13" ht="18.75">
      <c r="A1479" s="49"/>
      <c r="B1479" s="61" t="s">
        <v>20</v>
      </c>
      <c r="C1479" s="78">
        <f t="shared" si="709"/>
        <v>28652000</v>
      </c>
      <c r="D1479" s="78">
        <f t="shared" si="709"/>
        <v>0</v>
      </c>
      <c r="E1479" s="78">
        <f t="shared" si="709"/>
        <v>0</v>
      </c>
      <c r="F1479" s="78">
        <f t="shared" si="709"/>
        <v>0</v>
      </c>
      <c r="G1479" s="79">
        <f>+D1479+E1479+F1479</f>
        <v>0</v>
      </c>
      <c r="H1479" s="79">
        <f>+C1479-D1479-E1479-F1479</f>
        <v>28652000</v>
      </c>
      <c r="I1479" s="80">
        <f>+D1479/C1479*100</f>
        <v>0</v>
      </c>
      <c r="J1479" s="81">
        <f>+E1479/C1479*100</f>
        <v>0</v>
      </c>
      <c r="K1479" s="81">
        <f>+F1479/C1479*100</f>
        <v>0</v>
      </c>
      <c r="L1479" s="81">
        <f>+G1479/C1479*100</f>
        <v>0</v>
      </c>
      <c r="M1479" s="81">
        <f>+H1479/C1479*100</f>
        <v>100</v>
      </c>
    </row>
    <row r="1480" spans="1:13" ht="18.75">
      <c r="A1480" s="49"/>
      <c r="B1480" s="64" t="s">
        <v>13</v>
      </c>
      <c r="C1480" s="82">
        <f aca="true" t="shared" si="710" ref="C1480:H1480">SUM(C1478:C1479)</f>
        <v>41018300</v>
      </c>
      <c r="D1480" s="82">
        <f>SUM(D1478:D1479)</f>
        <v>0</v>
      </c>
      <c r="E1480" s="82">
        <f>SUM(E1478:E1479)</f>
        <v>8910000</v>
      </c>
      <c r="F1480" s="82">
        <f>SUM(F1478:F1479)</f>
        <v>332300</v>
      </c>
      <c r="G1480" s="82">
        <f t="shared" si="710"/>
        <v>9242300</v>
      </c>
      <c r="H1480" s="82">
        <f t="shared" si="710"/>
        <v>31776000</v>
      </c>
      <c r="I1480" s="83">
        <f>+D1480/C1480*100</f>
        <v>0</v>
      </c>
      <c r="J1480" s="84">
        <f>+E1480/C1480*100</f>
        <v>21.722011882501224</v>
      </c>
      <c r="K1480" s="84">
        <f>+F1480/C1480*100</f>
        <v>0.8101262119590524</v>
      </c>
      <c r="L1480" s="84">
        <f>+G1480/C1480*100</f>
        <v>22.532138094460276</v>
      </c>
      <c r="M1480" s="84">
        <f>+H1480/C1480*100</f>
        <v>77.46786190553972</v>
      </c>
    </row>
    <row r="1481" spans="1:13" ht="18.75">
      <c r="A1481" s="49"/>
      <c r="B1481" s="17" t="s">
        <v>128</v>
      </c>
      <c r="C1481" s="88"/>
      <c r="D1481" s="88"/>
      <c r="E1481" s="88"/>
      <c r="F1481" s="88"/>
      <c r="G1481" s="89"/>
      <c r="H1481" s="89"/>
      <c r="I1481" s="90"/>
      <c r="J1481" s="89"/>
      <c r="K1481" s="89"/>
      <c r="L1481" s="89"/>
      <c r="M1481" s="89"/>
    </row>
    <row r="1482" spans="1:13" ht="18.75">
      <c r="A1482" s="49"/>
      <c r="B1482" s="43" t="s">
        <v>129</v>
      </c>
      <c r="C1482" s="91"/>
      <c r="D1482" s="91"/>
      <c r="E1482" s="91"/>
      <c r="F1482" s="91"/>
      <c r="G1482" s="92"/>
      <c r="H1482" s="92"/>
      <c r="I1482" s="93"/>
      <c r="J1482" s="92"/>
      <c r="K1482" s="92"/>
      <c r="L1482" s="92"/>
      <c r="M1482" s="92"/>
    </row>
    <row r="1483" spans="1:13" ht="18.75">
      <c r="A1483" s="49"/>
      <c r="B1483" s="66" t="s">
        <v>18</v>
      </c>
      <c r="C1483" s="78">
        <f aca="true" t="shared" si="711" ref="C1483:F1484">+C31+C64+C97+C130+C163+C196+C229+C262+C295+C328+C361+C394+C427+C460+C493+C526+C559+C592+C625+C658+C691+C724+C757+C790+C823+C856+C889+C922+C955+C988+C1021+C1054+C1087+C1120+C1153+C1186+C1219+C1252+C1285+C1318+C1351+C1384+C1417+C1450</f>
        <v>942320100</v>
      </c>
      <c r="D1483" s="78">
        <f t="shared" si="711"/>
        <v>0</v>
      </c>
      <c r="E1483" s="78">
        <f t="shared" si="711"/>
        <v>0</v>
      </c>
      <c r="F1483" s="78">
        <f t="shared" si="711"/>
        <v>630960336.7</v>
      </c>
      <c r="G1483" s="95">
        <f>+D1483+E1483+F1483</f>
        <v>630960336.7</v>
      </c>
      <c r="H1483" s="95">
        <f>+C1483-D1483-E1483-F1483</f>
        <v>311359763.29999995</v>
      </c>
      <c r="I1483" s="96">
        <f>+D1483/C1483*100</f>
        <v>0</v>
      </c>
      <c r="J1483" s="95">
        <f>+E1483/C1483*100</f>
        <v>0</v>
      </c>
      <c r="K1483" s="95">
        <f>+F1483/C1483*100</f>
        <v>66.9581744780781</v>
      </c>
      <c r="L1483" s="95">
        <f>+G1483/C1483*100</f>
        <v>66.9581744780781</v>
      </c>
      <c r="M1483" s="95">
        <f>+H1483/C1483*100</f>
        <v>33.04182552192189</v>
      </c>
    </row>
    <row r="1484" spans="1:13" ht="18.75">
      <c r="A1484" s="49"/>
      <c r="B1484" s="62" t="s">
        <v>19</v>
      </c>
      <c r="C1484" s="78">
        <f t="shared" si="711"/>
        <v>40597600</v>
      </c>
      <c r="D1484" s="78">
        <f t="shared" si="711"/>
        <v>0</v>
      </c>
      <c r="E1484" s="78">
        <f t="shared" si="711"/>
        <v>0</v>
      </c>
      <c r="F1484" s="78">
        <f t="shared" si="711"/>
        <v>21605037.71</v>
      </c>
      <c r="G1484" s="98">
        <f>+D1484+E1484+F1484</f>
        <v>21605037.71</v>
      </c>
      <c r="H1484" s="98">
        <f>+C1484-D1484-E1484-F1484</f>
        <v>18992562.29</v>
      </c>
      <c r="I1484" s="80">
        <f>+D1484/C1484*100</f>
        <v>0</v>
      </c>
      <c r="J1484" s="98">
        <f>+E1484/C1484*100</f>
        <v>0</v>
      </c>
      <c r="K1484" s="98">
        <f>+F1484/C1484*100</f>
        <v>53.21752445957397</v>
      </c>
      <c r="L1484" s="98">
        <f>+G1484/C1484*100</f>
        <v>53.21752445957397</v>
      </c>
      <c r="M1484" s="98">
        <f>+H1484/C1484*100</f>
        <v>46.782475540426034</v>
      </c>
    </row>
    <row r="1485" spans="1:13" ht="18.75">
      <c r="A1485" s="49"/>
      <c r="B1485" s="65" t="s">
        <v>13</v>
      </c>
      <c r="C1485" s="82">
        <f aca="true" t="shared" si="712" ref="C1485:H1485">SUM(C1483:C1484)</f>
        <v>982917700</v>
      </c>
      <c r="D1485" s="82">
        <f>SUM(D1483:D1484)</f>
        <v>0</v>
      </c>
      <c r="E1485" s="82">
        <f>SUM(E1483:E1484)</f>
        <v>0</v>
      </c>
      <c r="F1485" s="82">
        <f>SUM(F1483:F1484)</f>
        <v>652565374.4100001</v>
      </c>
      <c r="G1485" s="82">
        <f t="shared" si="712"/>
        <v>652565374.4100001</v>
      </c>
      <c r="H1485" s="82">
        <f t="shared" si="712"/>
        <v>330352325.59</v>
      </c>
      <c r="I1485" s="99">
        <f>+D1485/C1485*100</f>
        <v>0</v>
      </c>
      <c r="J1485" s="100">
        <f>+E1485/C1485*100</f>
        <v>0</v>
      </c>
      <c r="K1485" s="100">
        <f>+F1485/C1485*100</f>
        <v>66.39064231013442</v>
      </c>
      <c r="L1485" s="100">
        <f>+G1485/C1485*100</f>
        <v>66.39064231013442</v>
      </c>
      <c r="M1485" s="100">
        <f>+H1485/C1485*100</f>
        <v>33.60935768986559</v>
      </c>
    </row>
    <row r="1486" spans="1:13" ht="19.5" thickBot="1">
      <c r="A1486" s="49"/>
      <c r="B1486" s="18" t="s">
        <v>132</v>
      </c>
      <c r="C1486" s="101"/>
      <c r="D1486" s="101"/>
      <c r="E1486" s="101"/>
      <c r="F1486" s="101"/>
      <c r="G1486" s="102"/>
      <c r="H1486" s="102"/>
      <c r="I1486" s="103"/>
      <c r="J1486" s="102"/>
      <c r="K1486" s="102"/>
      <c r="L1486" s="102"/>
      <c r="M1486" s="102"/>
    </row>
    <row r="1487" spans="1:13" ht="19.5" thickTop="1">
      <c r="A1487" s="50"/>
      <c r="B1487" s="60" t="s">
        <v>18</v>
      </c>
      <c r="C1487" s="78">
        <f aca="true" t="shared" si="713" ref="C1487:H1487">+C1483</f>
        <v>942320100</v>
      </c>
      <c r="D1487" s="78">
        <f t="shared" si="713"/>
        <v>0</v>
      </c>
      <c r="E1487" s="78">
        <f t="shared" si="713"/>
        <v>0</v>
      </c>
      <c r="F1487" s="78">
        <f t="shared" si="713"/>
        <v>630960336.7</v>
      </c>
      <c r="G1487" s="78">
        <f t="shared" si="713"/>
        <v>630960336.7</v>
      </c>
      <c r="H1487" s="78">
        <f t="shared" si="713"/>
        <v>311359763.29999995</v>
      </c>
      <c r="I1487" s="86">
        <f aca="true" t="shared" si="714" ref="I1487:I1492">+D1487/C1487*100</f>
        <v>0</v>
      </c>
      <c r="J1487" s="81">
        <f aca="true" t="shared" si="715" ref="J1487:J1492">+E1487/C1487*100</f>
        <v>0</v>
      </c>
      <c r="K1487" s="81">
        <f aca="true" t="shared" si="716" ref="K1487:K1492">+F1487/C1487*100</f>
        <v>66.9581744780781</v>
      </c>
      <c r="L1487" s="81">
        <f aca="true" t="shared" si="717" ref="L1487:L1492">+G1487/C1487*100</f>
        <v>66.9581744780781</v>
      </c>
      <c r="M1487" s="81">
        <f aca="true" t="shared" si="718" ref="M1487:M1492">+H1487/C1487*100</f>
        <v>33.04182552192189</v>
      </c>
    </row>
    <row r="1488" spans="1:13" ht="18.75">
      <c r="A1488" s="49"/>
      <c r="B1488" s="62" t="s">
        <v>19</v>
      </c>
      <c r="C1488" s="97">
        <f aca="true" t="shared" si="719" ref="C1488:H1488">+C1462+C1469+C1475+C1478+C1484</f>
        <v>499275300</v>
      </c>
      <c r="D1488" s="97">
        <f t="shared" si="719"/>
        <v>0</v>
      </c>
      <c r="E1488" s="97">
        <f t="shared" si="719"/>
        <v>58707794.33</v>
      </c>
      <c r="F1488" s="97">
        <f t="shared" si="719"/>
        <v>193380179.88000003</v>
      </c>
      <c r="G1488" s="97">
        <f t="shared" si="719"/>
        <v>252087974.21</v>
      </c>
      <c r="H1488" s="97">
        <f t="shared" si="719"/>
        <v>247187325.78999996</v>
      </c>
      <c r="I1488" s="86">
        <f t="shared" si="714"/>
        <v>0</v>
      </c>
      <c r="J1488" s="81">
        <f t="shared" si="715"/>
        <v>11.758601783424897</v>
      </c>
      <c r="K1488" s="81">
        <f t="shared" si="716"/>
        <v>38.73217438956023</v>
      </c>
      <c r="L1488" s="81">
        <f t="shared" si="717"/>
        <v>50.49077617298513</v>
      </c>
      <c r="M1488" s="81">
        <f t="shared" si="718"/>
        <v>49.50922382701487</v>
      </c>
    </row>
    <row r="1489" spans="1:13" ht="18.75">
      <c r="A1489" s="49"/>
      <c r="B1489" s="61" t="s">
        <v>20</v>
      </c>
      <c r="C1489" s="104">
        <f aca="true" t="shared" si="720" ref="C1489:H1489">+C1463+C1470+C1479</f>
        <v>562319874.2</v>
      </c>
      <c r="D1489" s="104">
        <f t="shared" si="720"/>
        <v>0</v>
      </c>
      <c r="E1489" s="104">
        <f t="shared" si="720"/>
        <v>135871143.62</v>
      </c>
      <c r="F1489" s="104">
        <f t="shared" si="720"/>
        <v>50057117.910000004</v>
      </c>
      <c r="G1489" s="104">
        <f t="shared" si="720"/>
        <v>185928261.53000003</v>
      </c>
      <c r="H1489" s="104">
        <f t="shared" si="720"/>
        <v>376391612.66999996</v>
      </c>
      <c r="I1489" s="104">
        <f t="shared" si="714"/>
        <v>0</v>
      </c>
      <c r="J1489" s="104">
        <f t="shared" si="715"/>
        <v>24.16260741509463</v>
      </c>
      <c r="K1489" s="104">
        <f t="shared" si="716"/>
        <v>8.901893780868967</v>
      </c>
      <c r="L1489" s="104">
        <f t="shared" si="717"/>
        <v>33.0645011959636</v>
      </c>
      <c r="M1489" s="104">
        <f t="shared" si="718"/>
        <v>66.93549880403638</v>
      </c>
    </row>
    <row r="1490" spans="1:13" ht="18.75">
      <c r="A1490" s="49"/>
      <c r="B1490" s="62" t="s">
        <v>21</v>
      </c>
      <c r="C1490" s="97">
        <f aca="true" t="shared" si="721" ref="C1490:H1490">+C1464+C1471</f>
        <v>96279400</v>
      </c>
      <c r="D1490" s="97">
        <f t="shared" si="721"/>
        <v>0</v>
      </c>
      <c r="E1490" s="97">
        <f t="shared" si="721"/>
        <v>0</v>
      </c>
      <c r="F1490" s="97">
        <f t="shared" si="721"/>
        <v>62673966.89</v>
      </c>
      <c r="G1490" s="97">
        <f t="shared" si="721"/>
        <v>62673966.89</v>
      </c>
      <c r="H1490" s="97">
        <f t="shared" si="721"/>
        <v>33605433.11</v>
      </c>
      <c r="I1490" s="86">
        <f t="shared" si="714"/>
        <v>0</v>
      </c>
      <c r="J1490" s="81">
        <f t="shared" si="715"/>
        <v>0</v>
      </c>
      <c r="K1490" s="81">
        <f t="shared" si="716"/>
        <v>65.09592590938456</v>
      </c>
      <c r="L1490" s="81">
        <f t="shared" si="717"/>
        <v>65.09592590938456</v>
      </c>
      <c r="M1490" s="81">
        <f t="shared" si="718"/>
        <v>34.90407409061544</v>
      </c>
    </row>
    <row r="1491" spans="1:13" ht="18.75">
      <c r="A1491" s="49"/>
      <c r="B1491" s="67" t="s">
        <v>22</v>
      </c>
      <c r="C1491" s="105">
        <f aca="true" t="shared" si="722" ref="C1491:H1491">+C1465</f>
        <v>5435200</v>
      </c>
      <c r="D1491" s="105">
        <f t="shared" si="722"/>
        <v>0</v>
      </c>
      <c r="E1491" s="105">
        <f t="shared" si="722"/>
        <v>0</v>
      </c>
      <c r="F1491" s="105">
        <f t="shared" si="722"/>
        <v>1695366.12</v>
      </c>
      <c r="G1491" s="105">
        <f t="shared" si="722"/>
        <v>1695366.12</v>
      </c>
      <c r="H1491" s="105">
        <f t="shared" si="722"/>
        <v>3739833.88</v>
      </c>
      <c r="I1491" s="86">
        <f t="shared" si="714"/>
        <v>0</v>
      </c>
      <c r="J1491" s="81">
        <f t="shared" si="715"/>
        <v>0</v>
      </c>
      <c r="K1491" s="81">
        <f t="shared" si="716"/>
        <v>31.192341036208422</v>
      </c>
      <c r="L1491" s="81">
        <f t="shared" si="717"/>
        <v>31.192341036208422</v>
      </c>
      <c r="M1491" s="81">
        <f t="shared" si="718"/>
        <v>68.80765896379157</v>
      </c>
    </row>
    <row r="1492" spans="1:13" ht="19.5" thickBot="1">
      <c r="A1492" s="109"/>
      <c r="B1492" s="68" t="s">
        <v>14</v>
      </c>
      <c r="C1492" s="106">
        <f aca="true" t="shared" si="723" ref="C1492:H1492">SUM(C1487:C1491)</f>
        <v>2105629874.2</v>
      </c>
      <c r="D1492" s="106">
        <f t="shared" si="723"/>
        <v>0</v>
      </c>
      <c r="E1492" s="106">
        <f t="shared" si="723"/>
        <v>194578937.95</v>
      </c>
      <c r="F1492" s="106">
        <f t="shared" si="723"/>
        <v>938766967.5</v>
      </c>
      <c r="G1492" s="106">
        <f t="shared" si="723"/>
        <v>1133345905.45</v>
      </c>
      <c r="H1492" s="106">
        <f t="shared" si="723"/>
        <v>972283968.7499999</v>
      </c>
      <c r="I1492" s="106">
        <f t="shared" si="714"/>
        <v>0</v>
      </c>
      <c r="J1492" s="106">
        <f t="shared" si="715"/>
        <v>9.240889879752826</v>
      </c>
      <c r="K1492" s="106">
        <f t="shared" si="716"/>
        <v>44.58366491673515</v>
      </c>
      <c r="L1492" s="107">
        <f t="shared" si="717"/>
        <v>53.82455479648799</v>
      </c>
      <c r="M1492" s="106">
        <f t="shared" si="718"/>
        <v>46.17544520351201</v>
      </c>
    </row>
    <row r="1493" ht="19.5" thickTop="1"/>
    <row r="1497" spans="3:8" ht="18.75">
      <c r="C1497" s="111"/>
      <c r="D1497" s="111"/>
      <c r="E1497" s="111"/>
      <c r="F1497" s="111"/>
      <c r="G1497" s="111"/>
      <c r="H1497" s="111"/>
    </row>
    <row r="1498" spans="3:8" ht="18.75">
      <c r="C1498" s="112"/>
      <c r="D1498" s="112"/>
      <c r="E1498" s="112"/>
      <c r="F1498" s="112"/>
      <c r="G1498" s="112"/>
      <c r="H1498" s="112"/>
    </row>
  </sheetData>
  <sheetProtection/>
  <mergeCells count="16">
    <mergeCell ref="I5:M5"/>
    <mergeCell ref="I6:I7"/>
    <mergeCell ref="L6:L7"/>
    <mergeCell ref="B5:B6"/>
    <mergeCell ref="C5:C6"/>
    <mergeCell ref="D5:D6"/>
    <mergeCell ref="A5:A6"/>
    <mergeCell ref="A2:M2"/>
    <mergeCell ref="A3:F3"/>
    <mergeCell ref="G5:G6"/>
    <mergeCell ref="M6:M7"/>
    <mergeCell ref="E5:E6"/>
    <mergeCell ref="H5:H6"/>
    <mergeCell ref="F5:F6"/>
    <mergeCell ref="K6:K7"/>
    <mergeCell ref="J6:J7"/>
  </mergeCells>
  <printOptions/>
  <pageMargins left="0" right="0" top="0" bottom="0" header="0" footer="0"/>
  <pageSetup fitToHeight="0" fitToWidth="1" horizontalDpi="600" verticalDpi="600" orientation="landscape" paperSize="9" scale="61" r:id="rId1"/>
  <headerFooter alignWithMargins="0">
    <oddFooter>&amp;R&amp;6&amp;F / &amp;A  Page &amp;P  &amp;D</oddFooter>
  </headerFooter>
  <rowBreaks count="44" manualBreakCount="44">
    <brk id="40" max="255" man="1"/>
    <brk id="73" max="255" man="1"/>
    <brk id="106" max="255" man="1"/>
    <brk id="139" max="255" man="1"/>
    <brk id="172" max="255" man="1"/>
    <brk id="205" max="255" man="1"/>
    <brk id="238" max="255" man="1"/>
    <brk id="271" max="255" man="1"/>
    <brk id="304" max="255" man="1"/>
    <brk id="337" max="255" man="1"/>
    <brk id="370" max="255" man="1"/>
    <brk id="403" max="255" man="1"/>
    <brk id="436" max="255" man="1"/>
    <brk id="469" max="255" man="1"/>
    <brk id="502" max="255" man="1"/>
    <brk id="535" max="255" man="1"/>
    <brk id="568" max="255" man="1"/>
    <brk id="601" max="255" man="1"/>
    <brk id="634" max="255" man="1"/>
    <brk id="667" max="255" man="1"/>
    <brk id="700" max="255" man="1"/>
    <brk id="733" max="255" man="1"/>
    <brk id="766" max="255" man="1"/>
    <brk id="799" max="255" man="1"/>
    <brk id="832" max="255" man="1"/>
    <brk id="865" max="255" man="1"/>
    <brk id="898" max="255" man="1"/>
    <brk id="931" max="255" man="1"/>
    <brk id="964" max="255" man="1"/>
    <brk id="997" max="255" man="1"/>
    <brk id="1030" max="255" man="1"/>
    <brk id="1063" max="255" man="1"/>
    <brk id="1096" max="255" man="1"/>
    <brk id="1129" max="255" man="1"/>
    <brk id="1162" max="255" man="1"/>
    <brk id="1195" max="255" man="1"/>
    <brk id="1228" max="255" man="1"/>
    <brk id="1261" max="255" man="1"/>
    <brk id="1294" max="255" man="1"/>
    <brk id="1327" max="255" man="1"/>
    <brk id="1360" max="255" man="1"/>
    <brk id="1393" max="255" man="1"/>
    <brk id="1426" max="12" man="1"/>
    <brk id="1459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นายน้องเล็ก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นายน้องเล็ก</dc:creator>
  <cp:keywords/>
  <dc:description/>
  <cp:lastModifiedBy>FinanceDDC</cp:lastModifiedBy>
  <cp:lastPrinted>2020-11-01T08:15:19Z</cp:lastPrinted>
  <dcterms:created xsi:type="dcterms:W3CDTF">2006-02-14T17:28:19Z</dcterms:created>
  <dcterms:modified xsi:type="dcterms:W3CDTF">2023-01-31T11:14:18Z</dcterms:modified>
  <cp:category/>
  <cp:version/>
  <cp:contentType/>
  <cp:contentStatus/>
</cp:coreProperties>
</file>